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BILIDAD\Administrativo 2025\CUENTA PUBLICA 2024\"/>
    </mc:Choice>
  </mc:AlternateContent>
  <bookViews>
    <workbookView xWindow="390" yWindow="0" windowWidth="14580" windowHeight="15480"/>
  </bookViews>
  <sheets>
    <sheet name="Plantilla Notas" sheetId="1" r:id="rId1"/>
    <sheet name="Formulario Notas" sheetId="2" r:id="rId2"/>
  </sheets>
  <definedNames>
    <definedName name="_xlnm.Print_Area" localSheetId="0">'Plantilla Notas'!$A$1:$Q$362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5" i="1" l="1"/>
  <c r="M261" i="1"/>
  <c r="M248" i="1"/>
  <c r="L293" i="1" l="1"/>
  <c r="N301" i="1" s="1"/>
  <c r="M345" i="1" l="1"/>
  <c r="J167" i="1"/>
  <c r="K97" i="1"/>
  <c r="J166" i="1"/>
  <c r="J79" i="1"/>
  <c r="J30" i="1"/>
  <c r="M351" i="1"/>
  <c r="M335" i="1"/>
  <c r="M339" i="1" s="1"/>
  <c r="J169" i="1"/>
  <c r="J168" i="1"/>
  <c r="J71" i="1"/>
  <c r="I320" i="1" l="1"/>
  <c r="M208" i="1" l="1"/>
  <c r="M209" i="1"/>
  <c r="M207" i="1"/>
  <c r="N97" i="1" l="1"/>
  <c r="N300" i="1" l="1"/>
  <c r="J175" i="1"/>
  <c r="N298" i="1" l="1"/>
  <c r="N299" i="1"/>
  <c r="N302" i="1"/>
  <c r="M78" i="1"/>
  <c r="I322" i="1" l="1"/>
  <c r="I325" i="1" s="1"/>
  <c r="K45" i="1"/>
  <c r="K37" i="1"/>
  <c r="M355" i="1" l="1"/>
  <c r="L325" i="1" l="1"/>
  <c r="M270" i="1" l="1"/>
  <c r="M271" i="1" s="1"/>
  <c r="M70" i="1" l="1"/>
  <c r="M68" i="1" l="1"/>
  <c r="M67" i="1"/>
  <c r="M63" i="1"/>
  <c r="M64" i="1"/>
  <c r="M69" i="1"/>
  <c r="M65" i="1"/>
  <c r="M66" i="1"/>
  <c r="M30" i="1" l="1"/>
  <c r="L189" i="1" l="1"/>
  <c r="I198" i="1" s="1"/>
  <c r="M175" i="1" l="1"/>
  <c r="M173" i="1"/>
  <c r="M170" i="1"/>
  <c r="J173" i="1"/>
  <c r="J170" i="1"/>
  <c r="J176" i="1" l="1"/>
  <c r="M176" i="1"/>
  <c r="M235" i="1"/>
  <c r="M211" i="1"/>
  <c r="L200" i="1"/>
  <c r="I200" i="1"/>
  <c r="M58" i="1"/>
  <c r="J58" i="1"/>
  <c r="K46" i="1"/>
  <c r="K38" i="1"/>
</calcChain>
</file>

<file path=xl/sharedStrings.xml><?xml version="1.0" encoding="utf-8"?>
<sst xmlns="http://schemas.openxmlformats.org/spreadsheetml/2006/main" count="494" uniqueCount="387">
  <si>
    <t>Activo</t>
  </si>
  <si>
    <t>a) NOTAS DE DESGLOSE</t>
  </si>
  <si>
    <t>Ingresos de Gestión</t>
  </si>
  <si>
    <t>Notas de desglose;</t>
  </si>
  <si>
    <t xml:space="preserve">a)   </t>
  </si>
  <si>
    <t xml:space="preserve">b)     </t>
  </si>
  <si>
    <t>Notas de memoria (cuentas de orden), y</t>
  </si>
  <si>
    <t xml:space="preserve">c)     </t>
  </si>
  <si>
    <t>Notas de gestión administrativa.</t>
  </si>
  <si>
    <t>NOTAS AL ESTADO DE SITUACIÓN FINANCIERA</t>
  </si>
  <si>
    <t>Efectivo y Equivalentes</t>
  </si>
  <si>
    <t>Derechos a recibir Efectivo y Equivalentes y Bienes o Servicios a Recibir</t>
  </si>
  <si>
    <t>Bienes Muebles, Inmuebles e Intangibles</t>
  </si>
  <si>
    <t>Gastos y Otras Pérdidas:</t>
  </si>
  <si>
    <t>Efectivo y equivalentes</t>
  </si>
  <si>
    <r>
      <t xml:space="preserve">I)     </t>
    </r>
    <r>
      <rPr>
        <b/>
        <sz val="7"/>
        <rFont val="Times New Roman"/>
        <family val="1"/>
      </rPr>
      <t/>
    </r>
  </si>
  <si>
    <t xml:space="preserve">III)   </t>
  </si>
  <si>
    <t>NOTAS AL ESTADO DE VARIACIÓN EN LA HACIENDA PÚBLICA</t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</si>
  <si>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</si>
  <si>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</si>
  <si>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 xml:space="preserve">IV)   </t>
  </si>
  <si>
    <t>NOTAS AL ESTADO DE FLUJOS DE EFECTIVO</t>
  </si>
  <si>
    <t xml:space="preserve">V) </t>
  </si>
  <si>
    <t>CONCILIACIÓN ENTRE LOS INGRESOS PRESUPUESTARIOS Y CONTABLES, ASÍ COMO ENTRE LOS EGRESOS PRESUPUESTARIOS Y LOS GASTOS CONTABLES</t>
  </si>
  <si>
    <t>El análisis de los saldos inicial y final que figuran en la última parte del Estado de Flujo de Efectivo en la cuenta de efectivo y equivalentes es como sigue:</t>
  </si>
  <si>
    <t>2.</t>
  </si>
  <si>
    <t>1.</t>
  </si>
  <si>
    <t>3.</t>
  </si>
  <si>
    <t>9.</t>
  </si>
  <si>
    <t>·</t>
  </si>
  <si>
    <t>A continuación se relacionan las cuentas que integran el rubro de efectivo y equivalentes:</t>
  </si>
  <si>
    <t>Concepto</t>
  </si>
  <si>
    <t>#NOMBRE(1112)</t>
  </si>
  <si>
    <t>Suma</t>
  </si>
  <si>
    <t>Bancos/Tesorería</t>
  </si>
  <si>
    <t>Banco</t>
  </si>
  <si>
    <t>Importe</t>
  </si>
  <si>
    <t>Inversiones Temporales</t>
  </si>
  <si>
    <t>%</t>
  </si>
  <si>
    <t>Deudores Diversos por Cobrar a Corto Plazo</t>
  </si>
  <si>
    <t>Bienes Muebles, Intangibles y Depreciaciones</t>
  </si>
  <si>
    <t>Pasivo</t>
  </si>
  <si>
    <t>Suma de Pasivo</t>
  </si>
  <si>
    <t>Pasivo Circulante</t>
  </si>
  <si>
    <t>Destacan entre las principales partidas del Pasivo Circulante las siguientes:</t>
  </si>
  <si>
    <t>Servicios Personales por Pagar a Corto Plazo</t>
  </si>
  <si>
    <t>Retenciones por Pagar a Corto Plazo</t>
  </si>
  <si>
    <t>Proveedores por Pagar a Corto Plazo</t>
  </si>
  <si>
    <t>Pasivo No Circulante</t>
  </si>
  <si>
    <t>Destacan entre las principales partidas del Pasivo No Circulante las siguientes:</t>
  </si>
  <si>
    <t>Suma de Pasivos a Largo Plazo</t>
  </si>
  <si>
    <t>En el periodo que se informa no hubo variaciones al Patrimonio Contribuido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</si>
  <si>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</si>
  <si>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</si>
  <si>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</si>
  <si>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</si>
  <si>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</si>
  <si>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</si>
  <si>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</si>
  <si>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</si>
  <si>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</si>
  <si>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</si>
  <si>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</si>
  <si>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</si>
  <si>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</si>
  <si>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</si>
  <si>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</si>
  <si>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</si>
  <si>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</si>
  <si>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</si>
  <si>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</si>
  <si>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</si>
  <si>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</si>
  <si>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</si>
  <si>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</si>
  <si>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</si>
  <si>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</si>
  <si>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</si>
  <si>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</si>
  <si>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</si>
  <si>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</si>
  <si>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</si>
  <si>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</si>
  <si>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</si>
  <si>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</si>
  <si>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</si>
  <si>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</si>
  <si>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</si>
  <si>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</si>
  <si>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</si>
  <si>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</si>
  <si>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</si>
  <si>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</si>
  <si>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</si>
  <si>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</si>
  <si>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</si>
  <si>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</si>
  <si>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</si>
  <si>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</si>
  <si>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</si>
  <si>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</si>
  <si>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</si>
  <si>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</si>
  <si>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</si>
  <si>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</si>
  <si>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</si>
  <si>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</si>
  <si>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</si>
  <si>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</si>
  <si>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</si>
  <si>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</si>
  <si>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</si>
  <si>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</si>
  <si>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</si>
  <si>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</si>
  <si>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</si>
  <si>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</si>
  <si>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</si>
  <si>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</si>
  <si>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</si>
  <si>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</si>
  <si>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</si>
  <si>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</si>
  <si>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</si>
  <si>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</si>
  <si>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</si>
  <si>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</si>
  <si>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</si>
  <si>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</si>
  <si>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</si>
  <si>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</si>
  <si>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</si>
  <si>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</si>
  <si>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</si>
  <si>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</si>
  <si>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</si>
  <si>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</si>
  <si>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</si>
  <si>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</si>
  <si>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</si>
  <si>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</si>
  <si>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</si>
  <si>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</si>
  <si>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</si>
  <si>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</si>
  <si>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</si>
  <si>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</si>
  <si>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Suma de GASTOS Y OTRAS PÉRDIDAS</t>
  </si>
  <si>
    <t>Total de EFECTIVO Y EQUIVALENTES</t>
  </si>
  <si>
    <t>La inversión que maneja el instituto tiene varios movimientos de entradas y salidas en el mes, por lo tanto no tienen duración mayor a 90 días.</t>
  </si>
  <si>
    <t>EQUIPO DE COMPUTACIÓN</t>
  </si>
  <si>
    <t>EQUIPOS Y APARATOS AUDIOVISUALES</t>
  </si>
  <si>
    <t>CÁMARAS FOTOGRÁFICAS Y DE VIDEO</t>
  </si>
  <si>
    <t>OTRO MOBILIARIO Y EQUIPO EDUCACIONAL Y RECREATIVO</t>
  </si>
  <si>
    <t>VEHÍCULOS Y EQUIPO TERRESTRE</t>
  </si>
  <si>
    <t>MOBILIARIO Y EQUIPO</t>
  </si>
  <si>
    <t>SISTEMAS DE AIRE ACONDICIONADO, CALEFACCIÓN Y REFRIGERACION INDUSTRIAL Y COMERCIAL</t>
  </si>
  <si>
    <t>Total de BIENES MUEBLES</t>
  </si>
  <si>
    <t>Tasas de Depreciación</t>
  </si>
  <si>
    <t>Depreciación Acumulada</t>
  </si>
  <si>
    <t>Equipo de Cómputo y Tecnologías de la Información</t>
  </si>
  <si>
    <t>Mobiliario y Equipo Educacional y Recreativo</t>
  </si>
  <si>
    <t>Equipo de Transporte</t>
  </si>
  <si>
    <t>Maquinaria, Otros Equipos y Herramientas</t>
  </si>
  <si>
    <t xml:space="preserve">Cuentas y documentos por pagar en una desagregación por su vencimiento en días a 90, 180, menor o igual a 365 y mayor a 365. </t>
  </si>
  <si>
    <t>PROVEEDORES POR PAGAR A CORTO PLAZO</t>
  </si>
  <si>
    <t>TRANSFERENCIAS OTORGADAS POR PAGAR A CORTO PLAZO</t>
  </si>
  <si>
    <t>RETENCIONES Y CONTRIBUCIONES POR PAGAR A CORTO PLAZO</t>
  </si>
  <si>
    <t>OTRAS CUENTAS POR PAGAR A CORTO PLAZO</t>
  </si>
  <si>
    <t>Representa los adeudos con proveedores derivados de operaciones del INSTITUTO, con vencimiento menor o igual a doce meses.</t>
  </si>
  <si>
    <t xml:space="preserve">A continuación se detalla los ingresos devengados del 1ro de enero a la fecha de corte, por concepto: </t>
  </si>
  <si>
    <t>Del rubro de Ingresos Financieros, tenemos el saldo del 1ro de enero a la fecha de corte:</t>
  </si>
  <si>
    <t>RENDIMIENTOS CUENTA DE INVERSIÓN EMPRESARIAL</t>
  </si>
  <si>
    <t>No se presentaron modificaciones al patrimonio contribuido.</t>
  </si>
  <si>
    <t>En el periodo que se informa el patrimonio generado, procede de la recepción de las aportaciones ordinarias de la Secretaría de Hacienda del Estado de Chihuahua.</t>
  </si>
  <si>
    <t>Conciliación entre los Ingresos Presupuestales y Contables</t>
  </si>
  <si>
    <t>1. Ingresos Presupuestarios</t>
  </si>
  <si>
    <t>2. Mas Ingresos Contables No Presupuestarios</t>
  </si>
  <si>
    <t>3. Menos Ingresos Presupuestales No Contables</t>
  </si>
  <si>
    <t>4. Ingresos Contables (4=1+2-3)</t>
  </si>
  <si>
    <t>Conciliación entre los Egresos Presupuestales y Contables</t>
  </si>
  <si>
    <t>1. Total de Egresos (Presupuestarios)</t>
  </si>
  <si>
    <t>2. Menos Egresos Presupuestarios No Contables</t>
  </si>
  <si>
    <t>3. Mas Gastos Contables No Presupuestales</t>
  </si>
  <si>
    <t>4. Total de Gasto Contable (4=1-2+3)</t>
  </si>
  <si>
    <t>CUENTAS POR COBRAR A CORTO PLAZO</t>
  </si>
  <si>
    <t>BANCOS/TESORERÍA</t>
  </si>
  <si>
    <t>INVERSIONES TEMPORALES (HASTA 3 MESES)</t>
  </si>
  <si>
    <t>FONDOS CON AFECTACIÓN ESPECÍFICA</t>
  </si>
  <si>
    <t>BANAMEX</t>
  </si>
  <si>
    <t>INVERSION 7666402563</t>
  </si>
  <si>
    <t>DEUDORES DIVERSOS POR COBRAR A CORTO PLAZO</t>
  </si>
  <si>
    <t>OTROS DERECHOS A RECIBIR EFECTIVO O EQUIVALENTES A CORTO PLAZO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</si>
  <si>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</si>
  <si>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</si>
  <si>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</si>
  <si>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</si>
  <si>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</si>
  <si>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</si>
  <si>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</si>
  <si>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</si>
  <si>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</si>
  <si>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</si>
  <si>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 CIRCULANTE</t>
  </si>
  <si>
    <t>Suma PASIVO CIRCULANTE</t>
  </si>
  <si>
    <t>PASIVO NO CIRCULANTE</t>
  </si>
  <si>
    <t>PROVISIÓN PARA CONTINGENCIAS A LARGO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</si>
  <si>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</si>
  <si>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</si>
  <si>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</si>
  <si>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</si>
  <si>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</si>
  <si>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BANCOS/DEPENDENCIAS Y OTROS</t>
  </si>
  <si>
    <t>DEPÓSITOS DE FONDOS DE TERCEROS EN GARANTÍA Y/O ADMINISTRACIÓN</t>
  </si>
  <si>
    <t>Se integran de la siguiente manera:</t>
  </si>
  <si>
    <t>Muebles de oficina y estantería</t>
  </si>
  <si>
    <t>Equipos y Aparatos Audiovisuales</t>
  </si>
  <si>
    <t>Cámaras Fotográficas y de Video</t>
  </si>
  <si>
    <t>SERVICIOS PERSONALES</t>
  </si>
  <si>
    <t>GASTO DE OPERACION</t>
  </si>
  <si>
    <t>APORTACIONES A PENSIONES CIVILES DEL ESTADO</t>
  </si>
  <si>
    <t>CONVENIOS RECURSO FEDERAL</t>
  </si>
  <si>
    <t>Subtotal Participaciones, Aportaciones, Transferencias, Asignaciones, Subsidios</t>
  </si>
  <si>
    <t>EFECTIVO</t>
  </si>
  <si>
    <t>BECAS</t>
  </si>
  <si>
    <t>FONDO DE CAJA CHICA</t>
  </si>
  <si>
    <t>2</t>
  </si>
  <si>
    <t>3.1 Estimaciones, depreciaciones, deterioros, obsolescnecia y amortizaciones</t>
  </si>
  <si>
    <t>El importe de esta cuenta esta constituido principalmente por: Aportaciones de Seguridad Social (patronal), mismas que se pagan en los meses de octubre y noviembre; Prima Vacacional, cuyo importe se paga en el mes de julio y diciembre; Aguinaldo cuyo importe se pagará en el mes de noviembre y diciembre.</t>
  </si>
  <si>
    <t>El importe de esta cuenta esta constituido principalmente por: Retenciones de ISR por Sueldos y Salarios, mismo que se pagan cada mes; retenciones derivadas de aportaciones de seguridad social (Trabajadores).</t>
  </si>
  <si>
    <t>Este género se compone de dos grupos, el Pasivo Circulante y el Pasivo No Circulante, en éstos inciden pasivos derivados de operaciones por servicios personales, cuentas por pagar por operaciones presupuestarias devengadas y contabilizadas al corte del periodo correspondiente; pasivos por obligaciones laborales, a continuación se presenta la integración del pasivo:</t>
  </si>
  <si>
    <t>SERVICIOS OFICIALES</t>
  </si>
  <si>
    <t>2.8 Maquinaria, Otros Equipos y Herramientas</t>
  </si>
  <si>
    <t>MOBILIARIO Y EQUIPO DE CÓMPUTO</t>
  </si>
  <si>
    <t>2.3 Mobiliario y equipo de administración</t>
  </si>
  <si>
    <t>2.4 Mobiliario y equipo educacional y recretativo</t>
  </si>
  <si>
    <t>2.6 Vehículos y equipo de transporte</t>
  </si>
  <si>
    <t>El instituto únicamente maneja una cuenta (recursos estatales) debido a que no tiene recursos propios ni tiene ingresos por recursos federales en este ejercicio fiscal.</t>
  </si>
  <si>
    <t xml:space="preserve">Las cuentas por cobrar a corto plazo corresponden a los Recibos Comprometidos y no pagados por parte de la Secretaría de Hacienda del ejercicio 2021 y 2022. Los Deudores Diversos corresponden al recurso pendiente de reintegrar por parte de los colaboradores del instituto. </t>
  </si>
  <si>
    <t xml:space="preserve">Representa el monto de los derechos de cobro a favor del ente público por gastos por comprobar, principalmente relacionados con gastos para la ejecución de eventos. </t>
  </si>
  <si>
    <t>Comprende los ingresos derivados por Transferencias Estatales. A continuación se detallan los ingresos recibidos en el mes:</t>
  </si>
  <si>
    <t>AYUDAS SOCIALES A LAS PERSONAS</t>
  </si>
  <si>
    <t>1123-01-05</t>
  </si>
  <si>
    <t>Los saldos en las partidas de Bienes Mobiliario y Equipo de Administración, Mobiliario y Equipo Educacional y Recreativo, Vehículos y Equipo de Transporte, Maquinaria, Otros Equipos y Herramientas; representan el patrimonio del Instituto Chihuahuense de la Juventud.</t>
  </si>
  <si>
    <t>La cuenta de cheques 4109 5896 está integrada únicamente por Recursos Estatales 2024. La cuenta de inversión 7666402563 está integrada por Recursos Estatales 2024.</t>
  </si>
  <si>
    <t>A su vez se presentan aquellos rubros que en forma individual representan el 5.0% o más del total de los gastos:</t>
  </si>
  <si>
    <t>2.1 Ingresos Financieros</t>
  </si>
  <si>
    <t>El valor del activo se presenta a continuación, así como, el monto de la depreciación a la fecha de corte aplicado al valor del activo según el levantamiento de inventarios.También se da a conocer las tasas de depreciación utilizadas.</t>
  </si>
  <si>
    <t>Los Gastos de Funcionamiento están integrados por Servicios Personales, Servicios Generales y Materiales y Suministros, para poder desempeñar las actividades del Instituto. Las Transferencias, asignaciones, subsidios y otras ayudas, corresponden a las Becas de las personas que participan en los diferentes programas para desarrollar las actividades planeadas para el ejercicio. Los Otros Gastos y Pérdidas Extraordinarias corresponde a la aplicación de la depreciación y baja de activos.</t>
  </si>
  <si>
    <t>2.2 Otros Ingresos y Beneficios Varios</t>
  </si>
  <si>
    <t>2.2 Materiales y Suministros</t>
  </si>
  <si>
    <t>3.4. Otros gastos</t>
  </si>
  <si>
    <t>3.6 Materiales y Suministros (consumos)</t>
  </si>
  <si>
    <t>FERNANDA JAZMIN MARTINEZ QUINTERO</t>
  </si>
  <si>
    <t>REMUNERACIONES AL PERSONAL DE CARÁCTER PERMANENTE</t>
  </si>
  <si>
    <t>AL 31 DE  DICIEMBRE DE 2024</t>
  </si>
  <si>
    <t>Las Cuentas por Cobrar a Corto Plazo se integran por saldos pendientes del ejercicio 2024.</t>
  </si>
  <si>
    <t>2DA QUINCENA DE OCTUBRE 2024 GASTO OPERATIVO</t>
  </si>
  <si>
    <t>1RA QUINCENA DE NOVIEMBRE 2024 GASTO OPERATIVO</t>
  </si>
  <si>
    <t>2DA QUINCENA DE NOVIEMBRE 2024 GASTO OPERATIVO</t>
  </si>
  <si>
    <t>1RA QUINCENA DE DICIEMBRE 2024 GASTO OPERATIVO</t>
  </si>
  <si>
    <t>2DA QUINCENA DE DICIEMBRE 2024 GASTO OPERATIVO</t>
  </si>
  <si>
    <t>2DA QUINCENA DE DICIEMBRE 2024 DIFERENCIAL DE SERVICIO MEDICO</t>
  </si>
  <si>
    <t>2DA QUINCENA DE OCTUBRE 2024 DIFERENCIAL DE SERVICIO MEDICO</t>
  </si>
  <si>
    <t>1RA QUINCENA DE DICIEMBRE 2024 DIFERENCIAL DE SERVICIO MEDICO</t>
  </si>
  <si>
    <t>REMUNERACIONES ADICIONALES Y ESPECIALES</t>
  </si>
  <si>
    <t>1RA QUINCENA DE DICIEMBRE 2024, SERVICIOS PERSONALES</t>
  </si>
  <si>
    <t>1RA QUINCENA DE DICIEMBRE 2024, SEGUNDA PARTE DE GRATIFICACIÓN ANUAL</t>
  </si>
  <si>
    <t>2DA QUINCENA DE NOVIEMBRE 2024, DIFERENCIAL DE SERVICIO MEDICO PCE</t>
  </si>
  <si>
    <t>1</t>
  </si>
  <si>
    <t>1.A</t>
  </si>
  <si>
    <t>1.B</t>
  </si>
  <si>
    <t>2DA QUINCENA DE OCTUBRE DE 2024, GASTO OPERATIVO</t>
  </si>
  <si>
    <t>Comprende los ingresos derivados por Transferencias Estatales que fueron devengados más no recibidos en la cuenta bancaria en el ejercicio:</t>
  </si>
  <si>
    <t>2DA QUINCENA DE OCTUBRE DE 2024, DIFERENCIAL DE SERVICIO MEDICO PCE</t>
  </si>
  <si>
    <t>1RA QUINCENA DE NOVIEMBRE DE 2024, GASTO OPERATIVO</t>
  </si>
  <si>
    <t>2DA QUINCENA DE NOVIEMBRE DE 2024, GASTO OPERATIVO</t>
  </si>
  <si>
    <t>1RA QUINCENA DE DICIEMBRE DE 2024, GASTO OPERATIVO</t>
  </si>
  <si>
    <t>1RA QUINCENA DE DICIEMBRE DE 2024, DIFERENCIAL DE SERVICIO MEDICO PCE</t>
  </si>
  <si>
    <t>2DA QUINCENA DE DICIEMBRE DE 2024, DIFERENCIAL DE SERVICIO MEDICO PCE</t>
  </si>
  <si>
    <t>2DA QUINCENA DE DICIEMBRE DE 2024, GASTO OPERATIVO</t>
  </si>
  <si>
    <t>2DA QUINCENA DE DICIEMBRE DE 2024, SERVICIOS PERSONALES</t>
  </si>
  <si>
    <t>8.b</t>
  </si>
  <si>
    <t>8.a</t>
  </si>
  <si>
    <t>Número de Inventario</t>
  </si>
  <si>
    <t>Descripción del bien</t>
  </si>
  <si>
    <t>Costo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</si>
  <si>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</si>
  <si>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</si>
  <si>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</si>
  <si>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</si>
  <si>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</si>
  <si>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</si>
  <si>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</si>
  <si>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</si>
  <si>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</si>
  <si>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</si>
  <si>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</si>
  <si>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</si>
  <si>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</si>
  <si>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</si>
  <si>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</si>
  <si>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</si>
  <si>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</si>
  <si>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</si>
  <si>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</si>
  <si>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</si>
  <si>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</si>
  <si>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</si>
  <si>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</si>
  <si>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</si>
  <si>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</si>
  <si>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</si>
  <si>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</si>
  <si>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</si>
  <si>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</si>
  <si>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</si>
  <si>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</si>
  <si>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</si>
  <si>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</si>
  <si>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</si>
  <si>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</si>
  <si>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</si>
  <si>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</si>
  <si>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</si>
  <si>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</si>
  <si>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</si>
  <si>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</si>
  <si>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TOTAL</t>
  </si>
  <si>
    <t>Los siguientes corresponden a los bienes adquiridos durante el ejercicio 2024:</t>
  </si>
  <si>
    <t>19000-0394</t>
  </si>
  <si>
    <t>19000-0395</t>
  </si>
  <si>
    <t>19000-0396</t>
  </si>
  <si>
    <t>19000-0397</t>
  </si>
  <si>
    <t>19000-0398</t>
  </si>
  <si>
    <t>19000-0399</t>
  </si>
  <si>
    <t>19000-0400</t>
  </si>
  <si>
    <t>19000-0401</t>
  </si>
  <si>
    <t>19000-0402</t>
  </si>
  <si>
    <t>19000-0403</t>
  </si>
  <si>
    <t>19000-0404</t>
  </si>
  <si>
    <t>19000-0405</t>
  </si>
  <si>
    <t>19000-0406</t>
  </si>
  <si>
    <t>19000-0407</t>
  </si>
  <si>
    <t>19000-0408</t>
  </si>
  <si>
    <t>19000-0409</t>
  </si>
  <si>
    <t>19000-0410</t>
  </si>
  <si>
    <t>19000-0411</t>
  </si>
  <si>
    <t>19000-0412</t>
  </si>
  <si>
    <t>19000-0413</t>
  </si>
  <si>
    <t>19000-0414</t>
  </si>
  <si>
    <t>19000-0415</t>
  </si>
  <si>
    <t>19000-0416</t>
  </si>
  <si>
    <t>19000-0417</t>
  </si>
  <si>
    <t>19000-0418</t>
  </si>
  <si>
    <t>19000-0419</t>
  </si>
  <si>
    <t>19000-0420</t>
  </si>
  <si>
    <t>19000-0421</t>
  </si>
  <si>
    <t>19000-0422</t>
  </si>
  <si>
    <t>19000-0423</t>
  </si>
  <si>
    <t>19000-0424</t>
  </si>
  <si>
    <t>19000-0425</t>
  </si>
  <si>
    <t>19000-0426</t>
  </si>
  <si>
    <t>19000-0427</t>
  </si>
  <si>
    <t>19000-0428</t>
  </si>
  <si>
    <t>19000-0429</t>
  </si>
  <si>
    <t>19000-0430</t>
  </si>
  <si>
    <t>19000-0431</t>
  </si>
  <si>
    <t>19000-0432</t>
  </si>
  <si>
    <t>19000-0433</t>
  </si>
  <si>
    <t>19000-0434</t>
  </si>
  <si>
    <t>19000-0435</t>
  </si>
  <si>
    <t>HP LaserJet M111w, Blanco y Negro,</t>
  </si>
  <si>
    <t>19000-0393</t>
  </si>
  <si>
    <t>EJECUTIVA MESH Y TELA COLOR NEGRO BASE CROMADA</t>
  </si>
  <si>
    <t>ESCRITORIO CON MEDIDAS 1.22 X .70 m</t>
  </si>
  <si>
    <t>ESCRITORIO CON MEDIDAS 1.50 X 1.50 m</t>
  </si>
  <si>
    <t>ESCRITORIO CON MEDIDAS 1.60 X 1.60 m</t>
  </si>
  <si>
    <t xml:space="preserve">CAMARA FOTOGRAFICA CANON 24-105 </t>
  </si>
  <si>
    <t>MAC M1 MODEELO A2337 SERIE HXJND7D81WFV</t>
  </si>
  <si>
    <t>CAMARA SONY MODELO ZV-E1SERIE 3253302     - WWW6994956</t>
  </si>
  <si>
    <t>LENTE PARA CAMARA MODELO AF 24-70mm F/2.8 DG D II SERIE 58250817 MARCA SIGMA</t>
  </si>
  <si>
    <t>MINISPLIT INVERTER 1 TONELADA</t>
  </si>
  <si>
    <t>LIC. FERNANDA JAZMIN MARTINEZ QUINTERO</t>
  </si>
  <si>
    <t>C.P. GABRIELA PADILLA VAZQUEZ</t>
  </si>
  <si>
    <t>DIRECTORA GENERAL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</si>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</sst>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$&quot;\ #,###,###.00"/>
  </numFmts>
  <fonts count="34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9"/>
      <color theme="1"/>
      <name val="Symbol"/>
      <family val="1"/>
      <charset val="2"/>
    </font>
    <font>
      <b/>
      <i/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Arial"/>
      <family val="2"/>
    </font>
    <font>
      <sz val="8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78C27F"/>
        <bgColor indexed="64"/>
      </patternFill>
    </fill>
    <fill>
      <patternFill patternType="solid">
        <fgColor rgb="FFBDE1C0"/>
        <bgColor indexed="64"/>
      </patternFill>
    </fill>
    <fill>
      <patternFill patternType="solid">
        <fgColor rgb="FFE5F3E6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27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1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0" fillId="0" borderId="0" xfId="0" applyFont="1" applyAlignment="1">
      <alignment vertical="top" wrapText="1"/>
    </xf>
    <xf numFmtId="49" fontId="10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horizontal="right"/>
    </xf>
    <xf numFmtId="4" fontId="13" fillId="0" borderId="0" xfId="0" applyNumberFormat="1" applyFont="1"/>
    <xf numFmtId="0" fontId="10" fillId="0" borderId="0" xfId="0" applyFont="1" applyAlignment="1">
      <alignment vertical="top"/>
    </xf>
    <xf numFmtId="49" fontId="15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left" vertical="top"/>
    </xf>
    <xf numFmtId="0" fontId="13" fillId="0" borderId="0" xfId="0" applyFont="1" applyAlignment="1">
      <alignment vertical="center"/>
    </xf>
    <xf numFmtId="49" fontId="12" fillId="0" borderId="0" xfId="0" applyNumberFormat="1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49" fontId="15" fillId="2" borderId="0" xfId="0" applyNumberFormat="1" applyFont="1" applyFill="1" applyAlignment="1">
      <alignment vertical="top" wrapText="1"/>
    </xf>
    <xf numFmtId="0" fontId="8" fillId="2" borderId="0" xfId="0" applyFont="1" applyFill="1" applyAlignment="1">
      <alignment horizontal="left" vertical="top"/>
    </xf>
    <xf numFmtId="49" fontId="8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vertical="top" wrapText="1"/>
    </xf>
    <xf numFmtId="0" fontId="9" fillId="0" borderId="0" xfId="0" applyFont="1" applyAlignment="1">
      <alignment horizontal="left" vertical="top"/>
    </xf>
    <xf numFmtId="0" fontId="10" fillId="2" borderId="0" xfId="0" applyFont="1" applyFill="1" applyAlignment="1">
      <alignment horizontal="justify" vertical="justify" wrapText="1"/>
    </xf>
    <xf numFmtId="0" fontId="10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5" fillId="2" borderId="0" xfId="0" applyNumberFormat="1" applyFont="1" applyFill="1" applyAlignment="1">
      <alignment vertical="top"/>
    </xf>
    <xf numFmtId="0" fontId="10" fillId="0" borderId="0" xfId="0" applyFont="1" applyAlignment="1">
      <alignment horizontal="left"/>
    </xf>
    <xf numFmtId="49" fontId="15" fillId="2" borderId="0" xfId="0" applyNumberFormat="1" applyFont="1" applyFill="1" applyAlignment="1">
      <alignment horizontal="justify" vertical="justify"/>
    </xf>
    <xf numFmtId="0" fontId="8" fillId="2" borderId="0" xfId="0" applyFont="1" applyFill="1" applyAlignment="1">
      <alignment horizontal="justify" vertical="justify"/>
    </xf>
    <xf numFmtId="0" fontId="22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24" fillId="4" borderId="9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vertical="center"/>
    </xf>
    <xf numFmtId="0" fontId="25" fillId="6" borderId="5" xfId="0" applyFont="1" applyFill="1" applyBorder="1" applyAlignment="1">
      <alignment vertical="center" wrapText="1"/>
    </xf>
    <xf numFmtId="49" fontId="25" fillId="6" borderId="5" xfId="0" applyNumberFormat="1" applyFont="1" applyFill="1" applyBorder="1" applyAlignment="1">
      <alignment vertical="center"/>
    </xf>
    <xf numFmtId="49" fontId="25" fillId="6" borderId="10" xfId="0" applyNumberFormat="1" applyFont="1" applyFill="1" applyBorder="1" applyAlignment="1">
      <alignment vertical="center"/>
    </xf>
    <xf numFmtId="0" fontId="24" fillId="0" borderId="9" xfId="0" applyFont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25" fillId="0" borderId="5" xfId="0" applyFont="1" applyBorder="1" applyAlignment="1">
      <alignment vertical="center" wrapText="1"/>
    </xf>
    <xf numFmtId="49" fontId="25" fillId="0" borderId="5" xfId="0" applyNumberFormat="1" applyFont="1" applyBorder="1" applyAlignment="1">
      <alignment vertical="center"/>
    </xf>
    <xf numFmtId="49" fontId="25" fillId="0" borderId="10" xfId="0" applyNumberFormat="1" applyFont="1" applyBorder="1" applyAlignment="1">
      <alignment vertical="center"/>
    </xf>
    <xf numFmtId="0" fontId="24" fillId="6" borderId="11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vertical="center"/>
    </xf>
    <xf numFmtId="0" fontId="25" fillId="6" borderId="12" xfId="0" applyFont="1" applyFill="1" applyBorder="1" applyAlignment="1">
      <alignment vertical="center" wrapText="1"/>
    </xf>
    <xf numFmtId="49" fontId="25" fillId="6" borderId="12" xfId="0" applyNumberFormat="1" applyFont="1" applyFill="1" applyBorder="1" applyAlignment="1">
      <alignment vertical="center"/>
    </xf>
    <xf numFmtId="49" fontId="25" fillId="6" borderId="13" xfId="0" applyNumberFormat="1" applyFont="1" applyFill="1" applyBorder="1" applyAlignment="1">
      <alignment vertical="center"/>
    </xf>
    <xf numFmtId="0" fontId="19" fillId="0" borderId="0" xfId="0" applyFont="1"/>
    <xf numFmtId="0" fontId="26" fillId="0" borderId="0" xfId="0" applyFont="1"/>
    <xf numFmtId="0" fontId="26" fillId="0" borderId="0" xfId="0" applyFont="1" applyAlignment="1">
      <alignment vertical="center"/>
    </xf>
    <xf numFmtId="49" fontId="26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top"/>
    </xf>
    <xf numFmtId="49" fontId="25" fillId="0" borderId="15" xfId="0" applyNumberFormat="1" applyFont="1" applyBorder="1" applyAlignment="1">
      <alignment vertical="center"/>
    </xf>
    <xf numFmtId="49" fontId="25" fillId="0" borderId="16" xfId="0" applyNumberFormat="1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vertical="center"/>
    </xf>
    <xf numFmtId="0" fontId="25" fillId="0" borderId="12" xfId="0" applyFont="1" applyBorder="1" applyAlignment="1">
      <alignment vertical="center" wrapText="1"/>
    </xf>
    <xf numFmtId="49" fontId="25" fillId="0" borderId="12" xfId="0" applyNumberFormat="1" applyFont="1" applyBorder="1" applyAlignment="1">
      <alignment vertical="center"/>
    </xf>
    <xf numFmtId="49" fontId="25" fillId="0" borderId="13" xfId="0" applyNumberFormat="1" applyFont="1" applyBorder="1" applyAlignment="1">
      <alignment vertical="center"/>
    </xf>
    <xf numFmtId="0" fontId="8" fillId="2" borderId="0" xfId="0" applyFont="1" applyFill="1" applyAlignment="1">
      <alignment horizontal="justify" vertical="justify" wrapText="1"/>
    </xf>
    <xf numFmtId="0" fontId="5" fillId="2" borderId="0" xfId="0" applyFont="1" applyFill="1" applyAlignment="1">
      <alignment vertical="top"/>
    </xf>
    <xf numFmtId="0" fontId="5" fillId="7" borderId="0" xfId="0" applyFont="1" applyFill="1" applyAlignment="1">
      <alignment vertical="top"/>
    </xf>
    <xf numFmtId="49" fontId="12" fillId="7" borderId="0" xfId="0" applyNumberFormat="1" applyFont="1" applyFill="1" applyAlignment="1">
      <alignment horizontal="left" vertical="top"/>
    </xf>
    <xf numFmtId="0" fontId="8" fillId="7" borderId="0" xfId="0" applyFont="1" applyFill="1" applyAlignment="1">
      <alignment horizontal="left" vertical="top"/>
    </xf>
    <xf numFmtId="0" fontId="8" fillId="7" borderId="0" xfId="0" applyFont="1" applyFill="1" applyAlignment="1">
      <alignment horizontal="justify" vertical="justify" wrapText="1"/>
    </xf>
    <xf numFmtId="0" fontId="14" fillId="0" borderId="0" xfId="0" applyFont="1" applyAlignment="1">
      <alignment horizontal="right"/>
    </xf>
    <xf numFmtId="0" fontId="14" fillId="0" borderId="0" xfId="2" applyNumberFormat="1" applyFont="1" applyFill="1" applyBorder="1" applyAlignment="1"/>
    <xf numFmtId="0" fontId="14" fillId="0" borderId="4" xfId="0" applyFont="1" applyBorder="1"/>
    <xf numFmtId="0" fontId="14" fillId="0" borderId="3" xfId="0" applyFont="1" applyBorder="1"/>
    <xf numFmtId="0" fontId="1" fillId="0" borderId="0" xfId="0" applyFont="1" applyAlignment="1">
      <alignment vertical="justify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10" fontId="8" fillId="0" borderId="0" xfId="0" applyNumberFormat="1" applyFont="1" applyAlignment="1">
      <alignment vertical="top" wrapText="1"/>
    </xf>
    <xf numFmtId="49" fontId="13" fillId="0" borderId="0" xfId="0" applyNumberFormat="1" applyFont="1"/>
    <xf numFmtId="166" fontId="13" fillId="0" borderId="0" xfId="0" applyNumberFormat="1" applyFont="1"/>
    <xf numFmtId="0" fontId="13" fillId="0" borderId="2" xfId="0" applyFont="1" applyBorder="1"/>
    <xf numFmtId="0" fontId="13" fillId="0" borderId="4" xfId="0" applyFont="1" applyBorder="1"/>
    <xf numFmtId="0" fontId="13" fillId="0" borderId="3" xfId="0" applyFont="1" applyBorder="1"/>
    <xf numFmtId="44" fontId="13" fillId="0" borderId="0" xfId="0" applyNumberFormat="1" applyFont="1"/>
    <xf numFmtId="44" fontId="5" fillId="0" borderId="0" xfId="0" applyNumberFormat="1" applyFont="1" applyAlignment="1">
      <alignment horizontal="left" vertical="top"/>
    </xf>
    <xf numFmtId="0" fontId="1" fillId="0" borderId="0" xfId="0" applyFont="1" applyProtection="1">
      <protection locked="0"/>
    </xf>
    <xf numFmtId="0" fontId="8" fillId="0" borderId="0" xfId="0" applyFont="1" applyAlignment="1">
      <alignment horizontal="left" vertical="top" wrapText="1"/>
    </xf>
    <xf numFmtId="164" fontId="13" fillId="0" borderId="2" xfId="3" applyFont="1" applyFill="1" applyBorder="1" applyAlignment="1"/>
    <xf numFmtId="164" fontId="13" fillId="0" borderId="4" xfId="3" applyFont="1" applyFill="1" applyBorder="1" applyAlignment="1"/>
    <xf numFmtId="164" fontId="13" fillId="0" borderId="3" xfId="3" applyFont="1" applyFill="1" applyBorder="1" applyAlignment="1"/>
    <xf numFmtId="164" fontId="13" fillId="0" borderId="1" xfId="3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164" fontId="13" fillId="0" borderId="2" xfId="3" applyFont="1" applyFill="1" applyBorder="1" applyAlignment="1">
      <alignment vertical="center"/>
    </xf>
    <xf numFmtId="164" fontId="13" fillId="0" borderId="4" xfId="3" applyFont="1" applyFill="1" applyBorder="1" applyAlignment="1">
      <alignment vertical="center"/>
    </xf>
    <xf numFmtId="164" fontId="13" fillId="0" borderId="3" xfId="3" applyFont="1" applyFill="1" applyBorder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64" fontId="8" fillId="0" borderId="1" xfId="3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4" fontId="13" fillId="0" borderId="1" xfId="0" applyNumberFormat="1" applyFont="1" applyBorder="1"/>
    <xf numFmtId="166" fontId="13" fillId="0" borderId="2" xfId="0" applyNumberFormat="1" applyFont="1" applyBorder="1"/>
    <xf numFmtId="0" fontId="13" fillId="0" borderId="4" xfId="0" applyFont="1" applyBorder="1"/>
    <xf numFmtId="0" fontId="13" fillId="0" borderId="3" xfId="0" applyFont="1" applyBorder="1"/>
    <xf numFmtId="164" fontId="13" fillId="0" borderId="2" xfId="3" applyFont="1" applyFill="1" applyBorder="1" applyAlignment="1">
      <alignment horizontal="center"/>
    </xf>
    <xf numFmtId="164" fontId="13" fillId="0" borderId="4" xfId="3" applyFont="1" applyFill="1" applyBorder="1" applyAlignment="1">
      <alignment horizontal="center"/>
    </xf>
    <xf numFmtId="164" fontId="13" fillId="0" borderId="3" xfId="3" applyFont="1" applyFill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49" fontId="13" fillId="0" borderId="2" xfId="0" applyNumberFormat="1" applyFont="1" applyBorder="1" applyAlignment="1">
      <alignment horizontal="left"/>
    </xf>
    <xf numFmtId="49" fontId="13" fillId="0" borderId="4" xfId="0" applyNumberFormat="1" applyFont="1" applyBorder="1" applyAlignment="1">
      <alignment horizontal="left"/>
    </xf>
    <xf numFmtId="49" fontId="13" fillId="0" borderId="3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right"/>
    </xf>
    <xf numFmtId="165" fontId="14" fillId="0" borderId="1" xfId="2" applyFont="1" applyBorder="1" applyAlignment="1"/>
    <xf numFmtId="9" fontId="14" fillId="0" borderId="1" xfId="4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/>
    </xf>
    <xf numFmtId="49" fontId="14" fillId="0" borderId="4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9" fontId="30" fillId="0" borderId="1" xfId="0" applyNumberFormat="1" applyFont="1" applyBorder="1" applyAlignment="1">
      <alignment horizontal="left"/>
    </xf>
    <xf numFmtId="9" fontId="13" fillId="0" borderId="2" xfId="4" applyFont="1" applyBorder="1" applyAlignment="1">
      <alignment horizontal="center"/>
    </xf>
    <xf numFmtId="9" fontId="13" fillId="0" borderId="4" xfId="4" applyFont="1" applyBorder="1" applyAlignment="1">
      <alignment horizontal="center"/>
    </xf>
    <xf numFmtId="9" fontId="13" fillId="0" borderId="3" xfId="4" applyFont="1" applyBorder="1" applyAlignment="1">
      <alignment horizontal="center"/>
    </xf>
    <xf numFmtId="0" fontId="31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9" fontId="13" fillId="0" borderId="2" xfId="0" applyNumberFormat="1" applyFont="1" applyBorder="1" applyAlignment="1">
      <alignment horizontal="center"/>
    </xf>
    <xf numFmtId="9" fontId="13" fillId="0" borderId="4" xfId="0" applyNumberFormat="1" applyFont="1" applyBorder="1" applyAlignment="1">
      <alignment horizontal="center"/>
    </xf>
    <xf numFmtId="9" fontId="13" fillId="0" borderId="3" xfId="0" applyNumberFormat="1" applyFont="1" applyBorder="1" applyAlignment="1">
      <alignment horizontal="center"/>
    </xf>
    <xf numFmtId="165" fontId="13" fillId="0" borderId="2" xfId="2" applyFont="1" applyFill="1" applyBorder="1" applyAlignment="1">
      <alignment horizontal="center"/>
    </xf>
    <xf numFmtId="165" fontId="13" fillId="0" borderId="3" xfId="2" applyFont="1" applyFill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166" fontId="14" fillId="0" borderId="1" xfId="0" applyNumberFormat="1" applyFont="1" applyBorder="1"/>
    <xf numFmtId="4" fontId="14" fillId="0" borderId="1" xfId="0" applyNumberFormat="1" applyFont="1" applyBorder="1"/>
    <xf numFmtId="165" fontId="14" fillId="0" borderId="2" xfId="2" applyFont="1" applyBorder="1" applyAlignment="1"/>
    <xf numFmtId="165" fontId="14" fillId="0" borderId="4" xfId="2" applyFont="1" applyBorder="1" applyAlignment="1"/>
    <xf numFmtId="165" fontId="14" fillId="0" borderId="3" xfId="2" applyFont="1" applyBorder="1" applyAlignment="1"/>
    <xf numFmtId="166" fontId="13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4" fillId="0" borderId="2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165" fontId="14" fillId="0" borderId="2" xfId="2" applyFont="1" applyFill="1" applyBorder="1" applyAlignment="1"/>
    <xf numFmtId="165" fontId="14" fillId="0" borderId="4" xfId="2" applyFont="1" applyFill="1" applyBorder="1" applyAlignment="1"/>
    <xf numFmtId="165" fontId="14" fillId="0" borderId="3" xfId="2" applyFont="1" applyFill="1" applyBorder="1" applyAlignment="1"/>
    <xf numFmtId="0" fontId="14" fillId="0" borderId="1" xfId="0" applyFont="1" applyBorder="1"/>
    <xf numFmtId="164" fontId="13" fillId="0" borderId="1" xfId="3" applyFont="1" applyFill="1" applyBorder="1" applyAlignment="1"/>
    <xf numFmtId="49" fontId="13" fillId="0" borderId="1" xfId="0" applyNumberFormat="1" applyFont="1" applyBorder="1"/>
    <xf numFmtId="165" fontId="13" fillId="0" borderId="1" xfId="2" applyFont="1" applyFill="1" applyBorder="1" applyAlignment="1">
      <alignment horizontal="center"/>
    </xf>
    <xf numFmtId="164" fontId="13" fillId="0" borderId="2" xfId="3" applyFont="1" applyFill="1" applyBorder="1" applyAlignment="1">
      <alignment horizontal="right"/>
    </xf>
    <xf numFmtId="164" fontId="13" fillId="0" borderId="4" xfId="3" applyFont="1" applyFill="1" applyBorder="1" applyAlignment="1">
      <alignment horizontal="right"/>
    </xf>
    <xf numFmtId="164" fontId="13" fillId="0" borderId="3" xfId="3" applyFont="1" applyFill="1" applyBorder="1" applyAlignment="1">
      <alignment horizontal="right"/>
    </xf>
    <xf numFmtId="166" fontId="13" fillId="0" borderId="4" xfId="0" applyNumberFormat="1" applyFont="1" applyBorder="1"/>
    <xf numFmtId="166" fontId="13" fillId="0" borderId="3" xfId="0" applyNumberFormat="1" applyFont="1" applyBorder="1"/>
    <xf numFmtId="0" fontId="18" fillId="0" borderId="0" xfId="0" applyFont="1" applyAlignment="1">
      <alignment horizontal="center"/>
    </xf>
    <xf numFmtId="0" fontId="10" fillId="2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center" vertical="top"/>
    </xf>
    <xf numFmtId="0" fontId="8" fillId="2" borderId="0" xfId="0" applyFont="1" applyFill="1" applyAlignment="1">
      <alignment horizontal="justify" vertical="justify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justify" vertical="justify" wrapText="1"/>
    </xf>
    <xf numFmtId="165" fontId="14" fillId="0" borderId="2" xfId="2" applyFont="1" applyBorder="1" applyAlignment="1">
      <alignment horizontal="right"/>
    </xf>
    <xf numFmtId="165" fontId="14" fillId="0" borderId="4" xfId="2" applyFont="1" applyBorder="1" applyAlignment="1">
      <alignment horizontal="right"/>
    </xf>
    <xf numFmtId="165" fontId="14" fillId="0" borderId="3" xfId="2" applyFont="1" applyBorder="1" applyAlignment="1">
      <alignment horizontal="right"/>
    </xf>
    <xf numFmtId="0" fontId="13" fillId="0" borderId="2" xfId="0" applyFont="1" applyBorder="1"/>
    <xf numFmtId="0" fontId="10" fillId="2" borderId="0" xfId="0" applyFont="1" applyFill="1" applyAlignment="1">
      <alignment horizontal="justify" vertical="justify" wrapText="1"/>
    </xf>
    <xf numFmtId="9" fontId="14" fillId="0" borderId="1" xfId="0" applyNumberFormat="1" applyFont="1" applyBorder="1" applyAlignment="1">
      <alignment horizontal="center"/>
    </xf>
    <xf numFmtId="164" fontId="13" fillId="0" borderId="2" xfId="3" applyFont="1" applyFill="1" applyBorder="1" applyAlignment="1">
      <alignment horizontal="left"/>
    </xf>
    <xf numFmtId="164" fontId="13" fillId="0" borderId="4" xfId="3" applyFont="1" applyFill="1" applyBorder="1" applyAlignment="1">
      <alignment horizontal="left"/>
    </xf>
    <xf numFmtId="164" fontId="13" fillId="0" borderId="3" xfId="3" applyFont="1" applyFill="1" applyBorder="1" applyAlignment="1">
      <alignment horizontal="left"/>
    </xf>
    <xf numFmtId="0" fontId="13" fillId="0" borderId="0" xfId="0" applyFont="1" applyAlignment="1">
      <alignment horizontal="left" vertical="center" wrapText="1"/>
    </xf>
    <xf numFmtId="165" fontId="14" fillId="0" borderId="2" xfId="2" applyFont="1" applyFill="1" applyBorder="1" applyAlignment="1">
      <alignment horizontal="center"/>
    </xf>
    <xf numFmtId="165" fontId="14" fillId="0" borderId="4" xfId="2" applyFont="1" applyFill="1" applyBorder="1" applyAlignment="1">
      <alignment horizontal="center"/>
    </xf>
    <xf numFmtId="165" fontId="14" fillId="0" borderId="3" xfId="2" applyFont="1" applyFill="1" applyBorder="1" applyAlignment="1">
      <alignment horizontal="center"/>
    </xf>
    <xf numFmtId="49" fontId="30" fillId="0" borderId="2" xfId="0" applyNumberFormat="1" applyFont="1" applyBorder="1" applyAlignment="1">
      <alignment horizontal="center"/>
    </xf>
    <xf numFmtId="49" fontId="30" fillId="0" borderId="3" xfId="0" applyNumberFormat="1" applyFont="1" applyBorder="1" applyAlignment="1">
      <alignment horizontal="center"/>
    </xf>
    <xf numFmtId="49" fontId="30" fillId="0" borderId="2" xfId="0" applyNumberFormat="1" applyFont="1" applyBorder="1" applyAlignment="1">
      <alignment horizontal="left"/>
    </xf>
    <xf numFmtId="49" fontId="30" fillId="0" borderId="4" xfId="0" applyNumberFormat="1" applyFont="1" applyBorder="1" applyAlignment="1">
      <alignment horizontal="left"/>
    </xf>
    <xf numFmtId="49" fontId="30" fillId="0" borderId="3" xfId="0" applyNumberFormat="1" applyFont="1" applyBorder="1" applyAlignment="1">
      <alignment horizontal="left"/>
    </xf>
    <xf numFmtId="0" fontId="14" fillId="0" borderId="1" xfId="0" applyFont="1" applyBorder="1" applyAlignment="1">
      <alignment horizontal="right"/>
    </xf>
    <xf numFmtId="165" fontId="14" fillId="0" borderId="1" xfId="2" applyFont="1" applyFill="1" applyBorder="1" applyAlignment="1"/>
    <xf numFmtId="0" fontId="14" fillId="0" borderId="2" xfId="0" applyFont="1" applyBorder="1"/>
    <xf numFmtId="0" fontId="14" fillId="0" borderId="4" xfId="0" applyFont="1" applyBorder="1"/>
    <xf numFmtId="0" fontId="14" fillId="0" borderId="3" xfId="0" applyFont="1" applyBorder="1"/>
    <xf numFmtId="0" fontId="5" fillId="0" borderId="0" xfId="0" applyFont="1" applyAlignment="1">
      <alignment horizontal="center" vertical="top"/>
    </xf>
    <xf numFmtId="0" fontId="14" fillId="0" borderId="0" xfId="2" applyNumberFormat="1" applyFont="1" applyFill="1" applyBorder="1" applyAlignment="1"/>
    <xf numFmtId="165" fontId="14" fillId="0" borderId="1" xfId="2" applyFont="1" applyFill="1" applyBorder="1" applyAlignment="1">
      <alignment vertical="center"/>
    </xf>
    <xf numFmtId="0" fontId="13" fillId="0" borderId="0" xfId="0" applyFont="1" applyAlignment="1">
      <alignment horizontal="justify" vertical="justify"/>
    </xf>
    <xf numFmtId="166" fontId="14" fillId="0" borderId="1" xfId="2" applyNumberFormat="1" applyFont="1" applyFill="1" applyBorder="1" applyAlignment="1"/>
    <xf numFmtId="49" fontId="13" fillId="0" borderId="2" xfId="0" applyNumberFormat="1" applyFont="1" applyBorder="1"/>
    <xf numFmtId="49" fontId="13" fillId="0" borderId="4" xfId="0" applyNumberFormat="1" applyFont="1" applyBorder="1"/>
    <xf numFmtId="49" fontId="13" fillId="0" borderId="3" xfId="0" applyNumberFormat="1" applyFont="1" applyBorder="1"/>
    <xf numFmtId="0" fontId="14" fillId="0" borderId="1" xfId="0" applyFont="1" applyBorder="1" applyAlignment="1">
      <alignment horizontal="right" wrapText="1"/>
    </xf>
    <xf numFmtId="0" fontId="14" fillId="0" borderId="0" xfId="0" applyFont="1" applyAlignment="1">
      <alignment horizontal="center"/>
    </xf>
    <xf numFmtId="0" fontId="33" fillId="0" borderId="0" xfId="0" applyFont="1" applyAlignment="1">
      <alignment horizontal="left" vertical="top" wrapText="1"/>
    </xf>
    <xf numFmtId="165" fontId="14" fillId="0" borderId="2" xfId="2" applyFont="1" applyFill="1" applyBorder="1" applyAlignment="1">
      <alignment horizontal="right"/>
    </xf>
    <xf numFmtId="165" fontId="14" fillId="0" borderId="4" xfId="2" applyFont="1" applyFill="1" applyBorder="1" applyAlignment="1">
      <alignment horizontal="right"/>
    </xf>
    <xf numFmtId="165" fontId="14" fillId="0" borderId="3" xfId="2" applyFont="1" applyFill="1" applyBorder="1" applyAlignment="1">
      <alignment horizontal="right"/>
    </xf>
    <xf numFmtId="165" fontId="14" fillId="0" borderId="1" xfId="2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" fillId="0" borderId="0" xfId="0" applyFont="1" applyAlignment="1">
      <alignment horizontal="justify" vertical="justify" wrapText="1"/>
    </xf>
    <xf numFmtId="0" fontId="7" fillId="0" borderId="0" xfId="0" applyFont="1" applyAlignment="1">
      <alignment horizontal="center" vertical="justify"/>
    </xf>
    <xf numFmtId="164" fontId="13" fillId="0" borderId="2" xfId="3" applyFont="1" applyBorder="1" applyAlignment="1"/>
    <xf numFmtId="164" fontId="13" fillId="0" borderId="4" xfId="3" applyFont="1" applyBorder="1" applyAlignment="1"/>
    <xf numFmtId="164" fontId="13" fillId="0" borderId="3" xfId="3" applyFont="1" applyBorder="1" applyAlignment="1"/>
    <xf numFmtId="0" fontId="8" fillId="2" borderId="0" xfId="0" applyFont="1" applyFill="1" applyAlignment="1">
      <alignment horizontal="justify" vertical="justify"/>
    </xf>
    <xf numFmtId="0" fontId="8" fillId="2" borderId="0" xfId="0" applyFont="1" applyFill="1" applyAlignment="1">
      <alignment horizontal="center" vertical="justify"/>
    </xf>
    <xf numFmtId="49" fontId="32" fillId="0" borderId="2" xfId="0" applyNumberFormat="1" applyFont="1" applyBorder="1" applyAlignment="1">
      <alignment horizontal="left"/>
    </xf>
    <xf numFmtId="49" fontId="32" fillId="0" borderId="4" xfId="0" applyNumberFormat="1" applyFont="1" applyBorder="1" applyAlignment="1">
      <alignment horizontal="left"/>
    </xf>
    <xf numFmtId="49" fontId="32" fillId="0" borderId="3" xfId="0" applyNumberFormat="1" applyFont="1" applyBorder="1" applyAlignment="1">
      <alignment horizontal="left"/>
    </xf>
    <xf numFmtId="166" fontId="13" fillId="0" borderId="2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3" fillId="0" borderId="3" xfId="0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49" fontId="14" fillId="0" borderId="1" xfId="0" applyNumberFormat="1" applyFont="1" applyBorder="1" applyAlignment="1">
      <alignment horizontal="left"/>
    </xf>
    <xf numFmtId="164" fontId="8" fillId="0" borderId="2" xfId="3" applyFont="1" applyBorder="1" applyAlignment="1">
      <alignment horizontal="center" vertical="top" wrapText="1"/>
    </xf>
    <xf numFmtId="164" fontId="8" fillId="0" borderId="3" xfId="3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4" fontId="12" fillId="0" borderId="1" xfId="3" applyFont="1" applyBorder="1" applyAlignment="1">
      <alignment horizontal="center" vertical="top" wrapText="1"/>
    </xf>
    <xf numFmtId="0" fontId="21" fillId="5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23" fillId="3" borderId="6" xfId="0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25" fillId="6" borderId="15" xfId="0" applyFont="1" applyFill="1" applyBorder="1" applyAlignment="1">
      <alignment horizontal="left" vertical="center"/>
    </xf>
    <xf numFmtId="0" fontId="25" fillId="6" borderId="18" xfId="0" applyFont="1" applyFill="1" applyBorder="1" applyAlignment="1">
      <alignment horizontal="left" vertical="center"/>
    </xf>
    <xf numFmtId="0" fontId="24" fillId="6" borderId="19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/>
    </xf>
    <xf numFmtId="0" fontId="25" fillId="6" borderId="22" xfId="0" applyFont="1" applyFill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6" borderId="15" xfId="0" applyFont="1" applyFill="1" applyBorder="1" applyAlignment="1">
      <alignment horizontal="left" vertical="center" wrapText="1"/>
    </xf>
    <xf numFmtId="0" fontId="25" fillId="6" borderId="20" xfId="0" applyFont="1" applyFill="1" applyBorder="1" applyAlignment="1">
      <alignment horizontal="left" vertical="center" wrapText="1"/>
    </xf>
    <xf numFmtId="0" fontId="25" fillId="6" borderId="18" xfId="0" applyFont="1" applyFill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6" borderId="22" xfId="0" applyFont="1" applyFill="1" applyBorder="1" applyAlignment="1">
      <alignment horizontal="left" vertical="center" wrapText="1"/>
    </xf>
  </cellXfs>
  <cellStyles count="5">
    <cellStyle name="Hipervínculo 2" xfId="1"/>
    <cellStyle name="Millares" xfId="3" builtinId="3"/>
    <cellStyle name="Moneda" xfId="2" builtinId="4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246530</xdr:colOff>
      <xdr:row>0</xdr:row>
      <xdr:rowOff>148601</xdr:rowOff>
    </xdr:from>
    <xdr:to>
      <xdr:col>2</xdr:col>
      <xdr:colOff>100246</xdr:colOff>
      <xdr:row>2</xdr:row>
      <xdr:rowOff>154662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1" y="148601"/>
          <a:ext cx="951893" cy="45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2"/>
  <sheetViews>
    <sheetView tabSelected="1" topLeftCell="A338" zoomScaleNormal="100" workbookViewId="0">
      <selection activeCell="Q362" sqref="A1:Q362"/>
    </sheetView>
  </sheetViews>
  <sheetFormatPr baseColWidth="10" defaultColWidth="9.33203125" defaultRowHeight="12" x14ac:dyDescent="0.2"/>
  <cols>
    <col min="1" max="1" width="12.5" style="7" customWidth="1"/>
    <col min="2" max="2" width="4.1640625" style="7" customWidth="1"/>
    <col min="3" max="3" width="6.33203125" style="7" customWidth="1"/>
    <col min="4" max="9" width="9.1640625" style="7" customWidth="1"/>
    <col min="10" max="10" width="11.6640625" style="7" bestFit="1" customWidth="1"/>
    <col min="11" max="15" width="9.1640625" style="7" customWidth="1"/>
    <col min="16" max="16" width="13.33203125" style="7" bestFit="1" customWidth="1"/>
    <col min="17" max="17" width="13.6640625" style="7" bestFit="1" customWidth="1"/>
    <col min="18" max="18" width="14.6640625" style="7" bestFit="1" customWidth="1"/>
    <col min="19" max="19" width="14" style="7" bestFit="1" customWidth="1"/>
    <col min="20" max="16384" width="9.33203125" style="7"/>
  </cols>
  <sheetData>
    <row r="1" spans="1:16" s="55" customFormat="1" ht="12.75" x14ac:dyDescent="0.2">
      <c r="A1" s="184" t="s">
        <v>255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16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x14ac:dyDescent="0.2">
      <c r="A3" s="45"/>
      <c r="B3" s="185" t="s">
        <v>107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x14ac:dyDescent="0.2">
      <c r="A4" s="4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6" x14ac:dyDescent="0.2">
      <c r="A5" s="4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</row>
    <row r="6" spans="1:16" x14ac:dyDescent="0.2">
      <c r="A6" s="4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</row>
    <row r="7" spans="1:16" x14ac:dyDescent="0.2">
      <c r="A7" s="4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</row>
    <row r="8" spans="1:16" x14ac:dyDescent="0.2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6" x14ac:dyDescent="0.2">
      <c r="A9" s="45"/>
      <c r="B9" s="47" t="s">
        <v>4</v>
      </c>
      <c r="C9" s="42" t="s">
        <v>3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x14ac:dyDescent="0.2">
      <c r="A10" s="45"/>
      <c r="B10" s="47" t="s">
        <v>5</v>
      </c>
      <c r="C10" s="42" t="s">
        <v>6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x14ac:dyDescent="0.2">
      <c r="A11" s="45"/>
      <c r="B11" s="47" t="s">
        <v>7</v>
      </c>
      <c r="C11" s="42" t="s">
        <v>8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x14ac:dyDescent="0.2">
      <c r="B12" s="3"/>
      <c r="C12" s="8"/>
    </row>
    <row r="13" spans="1:16" x14ac:dyDescent="0.2">
      <c r="A13" s="186" t="s">
        <v>1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</row>
    <row r="14" spans="1:16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 x14ac:dyDescent="0.2">
      <c r="B15" s="5" t="s">
        <v>15</v>
      </c>
      <c r="C15" s="5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x14ac:dyDescent="0.2">
      <c r="A17" s="5"/>
      <c r="B17" s="2" t="s">
        <v>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x14ac:dyDescent="0.2">
      <c r="A18" s="5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7" x14ac:dyDescent="0.2">
      <c r="B19" s="26" t="s">
        <v>29</v>
      </c>
      <c r="C19" s="2" t="s">
        <v>10</v>
      </c>
    </row>
    <row r="20" spans="1:17" x14ac:dyDescent="0.2">
      <c r="B20" s="26"/>
      <c r="C20" s="2"/>
    </row>
    <row r="21" spans="1:17" x14ac:dyDescent="0.2">
      <c r="A21" s="2"/>
      <c r="B21" s="49" t="s">
        <v>26</v>
      </c>
      <c r="C21" s="187" t="s">
        <v>244</v>
      </c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</row>
    <row r="22" spans="1:17" x14ac:dyDescent="0.2">
      <c r="B22" s="43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</row>
    <row r="23" spans="1:17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x14ac:dyDescent="0.2">
      <c r="B24" s="19"/>
      <c r="C24" s="27" t="s">
        <v>30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7" x14ac:dyDescent="0.2">
      <c r="B25" s="19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7" x14ac:dyDescent="0.2">
      <c r="B26" s="19"/>
      <c r="C26" s="11"/>
      <c r="D26" s="175" t="s">
        <v>31</v>
      </c>
      <c r="E26" s="175"/>
      <c r="F26" s="175"/>
      <c r="G26" s="175"/>
      <c r="H26" s="175"/>
      <c r="I26" s="175"/>
      <c r="J26" s="121">
        <v>2024</v>
      </c>
      <c r="K26" s="121"/>
      <c r="L26" s="121"/>
      <c r="M26" s="121">
        <v>2023</v>
      </c>
      <c r="N26" s="121"/>
      <c r="O26" s="121"/>
    </row>
    <row r="27" spans="1:17" x14ac:dyDescent="0.2">
      <c r="B27" s="19"/>
      <c r="C27" s="11"/>
      <c r="D27" s="168" t="s">
        <v>186</v>
      </c>
      <c r="E27" s="168"/>
      <c r="F27" s="168"/>
      <c r="G27" s="168"/>
      <c r="H27" s="168"/>
      <c r="I27" s="168"/>
      <c r="J27" s="166">
        <v>909147.66</v>
      </c>
      <c r="K27" s="168"/>
      <c r="L27" s="168"/>
      <c r="M27" s="166">
        <v>247185.58</v>
      </c>
      <c r="N27" s="168"/>
      <c r="O27" s="168"/>
    </row>
    <row r="28" spans="1:17" x14ac:dyDescent="0.2">
      <c r="B28" s="19"/>
      <c r="C28" s="11"/>
      <c r="D28" s="168" t="s">
        <v>187</v>
      </c>
      <c r="E28" s="168"/>
      <c r="F28" s="168"/>
      <c r="G28" s="168"/>
      <c r="H28" s="168"/>
      <c r="I28" s="168"/>
      <c r="J28" s="166">
        <v>0</v>
      </c>
      <c r="K28" s="168"/>
      <c r="L28" s="168"/>
      <c r="M28" s="166">
        <v>1000224.1</v>
      </c>
      <c r="N28" s="168"/>
      <c r="O28" s="168"/>
    </row>
    <row r="29" spans="1:17" x14ac:dyDescent="0.2">
      <c r="B29" s="19"/>
      <c r="C29" s="11"/>
      <c r="D29" s="168" t="s">
        <v>225</v>
      </c>
      <c r="E29" s="168"/>
      <c r="F29" s="168"/>
      <c r="G29" s="168"/>
      <c r="H29" s="168"/>
      <c r="I29" s="168"/>
      <c r="J29" s="166">
        <v>10000</v>
      </c>
      <c r="K29" s="168"/>
      <c r="L29" s="168"/>
      <c r="M29" s="166">
        <v>10000</v>
      </c>
      <c r="N29" s="168"/>
      <c r="O29" s="168"/>
    </row>
    <row r="30" spans="1:17" x14ac:dyDescent="0.2">
      <c r="B30" s="19"/>
      <c r="C30" s="11"/>
      <c r="D30" s="136" t="s">
        <v>33</v>
      </c>
      <c r="E30" s="137"/>
      <c r="F30" s="137"/>
      <c r="G30" s="137"/>
      <c r="H30" s="137"/>
      <c r="I30" s="138"/>
      <c r="J30" s="134">
        <f>SUM(J27:L29)</f>
        <v>919147.66</v>
      </c>
      <c r="K30" s="134"/>
      <c r="L30" s="134"/>
      <c r="M30" s="134">
        <f>SUM(M27:O29)</f>
        <v>1257409.68</v>
      </c>
      <c r="N30" s="134"/>
      <c r="O30" s="134"/>
    </row>
    <row r="31" spans="1:17" x14ac:dyDescent="0.2">
      <c r="B31" s="1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7" x14ac:dyDescent="0.2">
      <c r="B32" s="19"/>
      <c r="C32" s="28" t="s">
        <v>34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6" x14ac:dyDescent="0.2">
      <c r="B33" s="19"/>
      <c r="C33" s="2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2:16" ht="25.5" customHeight="1" x14ac:dyDescent="0.2">
      <c r="B34" s="19"/>
      <c r="C34" s="188" t="s">
        <v>237</v>
      </c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</row>
    <row r="35" spans="2:16" x14ac:dyDescent="0.2">
      <c r="B35" s="1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2:16" x14ac:dyDescent="0.2">
      <c r="B36" s="19"/>
      <c r="C36" s="11"/>
      <c r="D36" s="11"/>
      <c r="E36" s="11"/>
      <c r="F36" s="175" t="s">
        <v>35</v>
      </c>
      <c r="G36" s="175"/>
      <c r="H36" s="175"/>
      <c r="I36" s="175"/>
      <c r="J36" s="175"/>
      <c r="K36" s="121" t="s">
        <v>36</v>
      </c>
      <c r="L36" s="121"/>
      <c r="M36" s="121"/>
      <c r="O36" s="11"/>
      <c r="P36" s="11"/>
    </row>
    <row r="37" spans="2:16" x14ac:dyDescent="0.2">
      <c r="B37" s="19"/>
      <c r="C37" s="11"/>
      <c r="D37" s="11"/>
      <c r="E37" s="11"/>
      <c r="F37" s="168" t="s">
        <v>189</v>
      </c>
      <c r="G37" s="168"/>
      <c r="H37" s="168"/>
      <c r="I37" s="168"/>
      <c r="J37" s="168"/>
      <c r="K37" s="166">
        <f>J27</f>
        <v>909147.66</v>
      </c>
      <c r="L37" s="168"/>
      <c r="M37" s="168"/>
      <c r="O37" s="11"/>
      <c r="P37" s="11"/>
    </row>
    <row r="38" spans="2:16" x14ac:dyDescent="0.2">
      <c r="B38" s="19"/>
      <c r="C38" s="11"/>
      <c r="D38" s="11"/>
      <c r="E38" s="11"/>
      <c r="F38" s="136" t="s">
        <v>33</v>
      </c>
      <c r="G38" s="137"/>
      <c r="H38" s="137"/>
      <c r="I38" s="137"/>
      <c r="J38" s="138"/>
      <c r="K38" s="190">
        <f>SUM(K37:M37)</f>
        <v>909147.66</v>
      </c>
      <c r="L38" s="191"/>
      <c r="M38" s="192"/>
      <c r="O38" s="11"/>
      <c r="P38" s="11"/>
    </row>
    <row r="39" spans="2:16" x14ac:dyDescent="0.2">
      <c r="B39" s="1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2:16" x14ac:dyDescent="0.2">
      <c r="B40" s="19"/>
      <c r="C40" s="28" t="s">
        <v>37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2:16" x14ac:dyDescent="0.2">
      <c r="B41" s="19"/>
      <c r="C41" s="28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2:16" ht="22.5" customHeight="1" x14ac:dyDescent="0.2">
      <c r="B42" s="19"/>
      <c r="C42" s="189" t="s">
        <v>149</v>
      </c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</row>
    <row r="43" spans="2:16" x14ac:dyDescent="0.2">
      <c r="B43" s="19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2:16" x14ac:dyDescent="0.2">
      <c r="B44" s="19"/>
      <c r="C44" s="11"/>
      <c r="D44" s="11"/>
      <c r="E44" s="11"/>
      <c r="F44" s="175" t="s">
        <v>35</v>
      </c>
      <c r="G44" s="175"/>
      <c r="H44" s="175"/>
      <c r="I44" s="175"/>
      <c r="J44" s="175"/>
      <c r="K44" s="121" t="s">
        <v>36</v>
      </c>
      <c r="L44" s="121"/>
      <c r="M44" s="121"/>
      <c r="O44" s="11"/>
      <c r="P44" s="11"/>
    </row>
    <row r="45" spans="2:16" x14ac:dyDescent="0.2">
      <c r="B45" s="19"/>
      <c r="C45" s="11"/>
      <c r="D45" s="11"/>
      <c r="E45" s="11"/>
      <c r="F45" s="193" t="s">
        <v>190</v>
      </c>
      <c r="G45" s="124"/>
      <c r="H45" s="124"/>
      <c r="I45" s="124"/>
      <c r="J45" s="125"/>
      <c r="K45" s="123">
        <f>J28</f>
        <v>0</v>
      </c>
      <c r="L45" s="124"/>
      <c r="M45" s="125"/>
      <c r="O45" s="11"/>
      <c r="P45" s="11"/>
    </row>
    <row r="46" spans="2:16" x14ac:dyDescent="0.2">
      <c r="B46" s="19"/>
      <c r="C46" s="11"/>
      <c r="D46" s="11"/>
      <c r="E46" s="11"/>
      <c r="F46" s="136" t="s">
        <v>33</v>
      </c>
      <c r="G46" s="137"/>
      <c r="H46" s="137"/>
      <c r="I46" s="137"/>
      <c r="J46" s="138"/>
      <c r="K46" s="224">
        <f>SUM(K45:M45)</f>
        <v>0</v>
      </c>
      <c r="L46" s="225"/>
      <c r="M46" s="226"/>
      <c r="O46" s="11"/>
      <c r="P46" s="11"/>
    </row>
    <row r="47" spans="2:16" x14ac:dyDescent="0.2">
      <c r="B47" s="1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2:16" x14ac:dyDescent="0.2">
      <c r="B48" s="19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31" x14ac:dyDescent="0.2">
      <c r="A49" s="2"/>
      <c r="B49" s="26" t="s">
        <v>29</v>
      </c>
      <c r="C49" s="2" t="s">
        <v>11</v>
      </c>
    </row>
    <row r="50" spans="1:31" x14ac:dyDescent="0.2">
      <c r="A50" s="2"/>
      <c r="B50" s="26"/>
      <c r="C50" s="2"/>
    </row>
    <row r="51" spans="1:31" s="25" customFormat="1" x14ac:dyDescent="0.2">
      <c r="A51" s="29"/>
      <c r="B51" s="41" t="s">
        <v>25</v>
      </c>
      <c r="C51" s="194" t="s">
        <v>238</v>
      </c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s="25" customFormat="1" x14ac:dyDescent="0.2">
      <c r="A52" s="29"/>
      <c r="B52" s="4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x14ac:dyDescent="0.2">
      <c r="A53" s="6"/>
      <c r="B53" s="1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31" x14ac:dyDescent="0.2">
      <c r="A54" s="6"/>
      <c r="B54" s="17"/>
      <c r="C54" s="228" t="s">
        <v>31</v>
      </c>
      <c r="D54" s="229"/>
      <c r="E54" s="229"/>
      <c r="F54" s="229"/>
      <c r="G54" s="229"/>
      <c r="H54" s="229"/>
      <c r="I54" s="229"/>
      <c r="J54" s="150">
        <v>2024</v>
      </c>
      <c r="K54" s="151"/>
      <c r="L54" s="152"/>
      <c r="M54" s="150">
        <v>2023</v>
      </c>
      <c r="N54" s="151"/>
      <c r="O54" s="152"/>
    </row>
    <row r="55" spans="1:31" x14ac:dyDescent="0.2">
      <c r="A55" s="6"/>
      <c r="B55" s="17"/>
      <c r="C55" s="147" t="s">
        <v>185</v>
      </c>
      <c r="D55" s="148"/>
      <c r="E55" s="148"/>
      <c r="F55" s="148"/>
      <c r="G55" s="148"/>
      <c r="H55" s="148"/>
      <c r="I55" s="148"/>
      <c r="J55" s="196">
        <v>2323830.6</v>
      </c>
      <c r="K55" s="197"/>
      <c r="L55" s="198"/>
      <c r="M55" s="196">
        <v>1307164.6699999997</v>
      </c>
      <c r="N55" s="197"/>
      <c r="O55" s="198"/>
    </row>
    <row r="56" spans="1:31" x14ac:dyDescent="0.2">
      <c r="A56" s="6"/>
      <c r="B56" s="17"/>
      <c r="C56" s="147" t="s">
        <v>191</v>
      </c>
      <c r="D56" s="148"/>
      <c r="E56" s="148"/>
      <c r="F56" s="148"/>
      <c r="G56" s="148"/>
      <c r="H56" s="148"/>
      <c r="I56" s="148"/>
      <c r="J56" s="196">
        <v>4473.6899999999996</v>
      </c>
      <c r="K56" s="197"/>
      <c r="L56" s="198"/>
      <c r="M56" s="196">
        <v>3488.86</v>
      </c>
      <c r="N56" s="197"/>
      <c r="O56" s="198"/>
    </row>
    <row r="57" spans="1:31" x14ac:dyDescent="0.2">
      <c r="A57" s="6"/>
      <c r="B57" s="17"/>
      <c r="C57" s="147" t="s">
        <v>192</v>
      </c>
      <c r="D57" s="148"/>
      <c r="E57" s="148"/>
      <c r="F57" s="148"/>
      <c r="G57" s="148"/>
      <c r="H57" s="148"/>
      <c r="I57" s="148"/>
      <c r="J57" s="196">
        <v>0</v>
      </c>
      <c r="K57" s="197"/>
      <c r="L57" s="198"/>
      <c r="M57" s="196">
        <v>0</v>
      </c>
      <c r="N57" s="197"/>
      <c r="O57" s="198"/>
    </row>
    <row r="58" spans="1:31" x14ac:dyDescent="0.2">
      <c r="A58" s="6"/>
      <c r="B58" s="17"/>
      <c r="C58" s="136" t="s">
        <v>33</v>
      </c>
      <c r="D58" s="137"/>
      <c r="E58" s="137"/>
      <c r="F58" s="137"/>
      <c r="G58" s="137"/>
      <c r="H58" s="137"/>
      <c r="I58" s="137"/>
      <c r="J58" s="200">
        <f>SUM(J55:L57)</f>
        <v>2328304.29</v>
      </c>
      <c r="K58" s="201"/>
      <c r="L58" s="202"/>
      <c r="M58" s="200">
        <f>SUM(M55:O57)</f>
        <v>1310653.5299999998</v>
      </c>
      <c r="N58" s="201"/>
      <c r="O58" s="202"/>
    </row>
    <row r="59" spans="1:31" x14ac:dyDescent="0.2">
      <c r="A59" s="6"/>
      <c r="B59" s="17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31" ht="37.5" customHeight="1" x14ac:dyDescent="0.2">
      <c r="A60" s="6"/>
      <c r="B60" s="17"/>
      <c r="C60" s="199" t="s">
        <v>256</v>
      </c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</row>
    <row r="61" spans="1:31" x14ac:dyDescent="0.2">
      <c r="A61" s="6"/>
      <c r="B61" s="17"/>
      <c r="C61" s="6"/>
      <c r="D61" s="6"/>
      <c r="E61" s="6"/>
      <c r="F61" s="6"/>
      <c r="O61" s="6"/>
      <c r="P61" s="6"/>
    </row>
    <row r="62" spans="1:31" ht="12.75" customHeight="1" x14ac:dyDescent="0.2">
      <c r="C62" s="121" t="s">
        <v>31</v>
      </c>
      <c r="D62" s="121"/>
      <c r="E62" s="121"/>
      <c r="F62" s="121"/>
      <c r="G62" s="121"/>
      <c r="H62" s="121"/>
      <c r="I62" s="121"/>
      <c r="J62" s="121">
        <v>2024</v>
      </c>
      <c r="K62" s="121"/>
      <c r="L62" s="121"/>
      <c r="M62" s="195" t="s">
        <v>38</v>
      </c>
      <c r="N62" s="121"/>
      <c r="O62" s="121"/>
      <c r="Q62" s="6"/>
      <c r="R62" s="6"/>
    </row>
    <row r="63" spans="1:31" ht="12.75" customHeight="1" x14ac:dyDescent="0.2">
      <c r="C63" s="139" t="s">
        <v>263</v>
      </c>
      <c r="D63" s="139"/>
      <c r="E63" s="139"/>
      <c r="F63" s="139"/>
      <c r="G63" s="139"/>
      <c r="H63" s="139"/>
      <c r="I63" s="139"/>
      <c r="J63" s="122">
        <v>5504.4</v>
      </c>
      <c r="K63" s="122"/>
      <c r="L63" s="122"/>
      <c r="M63" s="140">
        <f>(J63*M71)/J71</f>
        <v>2.3686752382036801E-3</v>
      </c>
      <c r="N63" s="141"/>
      <c r="O63" s="142"/>
      <c r="Q63" s="6"/>
      <c r="R63" s="6"/>
    </row>
    <row r="64" spans="1:31" ht="12.75" customHeight="1" x14ac:dyDescent="0.2">
      <c r="C64" s="139" t="s">
        <v>257</v>
      </c>
      <c r="D64" s="139"/>
      <c r="E64" s="139"/>
      <c r="F64" s="139"/>
      <c r="G64" s="139"/>
      <c r="H64" s="139"/>
      <c r="I64" s="139"/>
      <c r="J64" s="122">
        <v>225585</v>
      </c>
      <c r="K64" s="122"/>
      <c r="L64" s="122"/>
      <c r="M64" s="140">
        <f>(J64*M71)/J71</f>
        <v>9.7074631859998761E-2</v>
      </c>
      <c r="N64" s="141"/>
      <c r="O64" s="142"/>
      <c r="Q64" s="6"/>
      <c r="R64" s="6"/>
    </row>
    <row r="65" spans="1:18" ht="12.75" customHeight="1" x14ac:dyDescent="0.2">
      <c r="C65" s="139" t="s">
        <v>258</v>
      </c>
      <c r="D65" s="139"/>
      <c r="E65" s="139"/>
      <c r="F65" s="139"/>
      <c r="G65" s="139"/>
      <c r="H65" s="139"/>
      <c r="I65" s="139"/>
      <c r="J65" s="122">
        <v>816102.5</v>
      </c>
      <c r="K65" s="122"/>
      <c r="L65" s="122"/>
      <c r="M65" s="140">
        <f>(J65*M71)/J71</f>
        <v>0.35118846442593543</v>
      </c>
      <c r="N65" s="141"/>
      <c r="O65" s="142"/>
      <c r="Q65" s="6"/>
      <c r="R65" s="6"/>
    </row>
    <row r="66" spans="1:18" ht="12.75" customHeight="1" x14ac:dyDescent="0.2">
      <c r="C66" s="139" t="s">
        <v>259</v>
      </c>
      <c r="D66" s="139"/>
      <c r="E66" s="139"/>
      <c r="F66" s="139"/>
      <c r="G66" s="139"/>
      <c r="H66" s="139"/>
      <c r="I66" s="139"/>
      <c r="J66" s="122">
        <v>225585</v>
      </c>
      <c r="K66" s="122"/>
      <c r="L66" s="122"/>
      <c r="M66" s="140">
        <f>(J66*M71)/J71</f>
        <v>9.7074631859998761E-2</v>
      </c>
      <c r="N66" s="141"/>
      <c r="O66" s="142"/>
      <c r="Q66" s="6"/>
      <c r="R66" s="6"/>
    </row>
    <row r="67" spans="1:18" ht="12.75" customHeight="1" x14ac:dyDescent="0.2">
      <c r="C67" s="139" t="s">
        <v>260</v>
      </c>
      <c r="D67" s="139"/>
      <c r="E67" s="139"/>
      <c r="F67" s="139"/>
      <c r="G67" s="139"/>
      <c r="H67" s="139"/>
      <c r="I67" s="139"/>
      <c r="J67" s="122">
        <v>821710</v>
      </c>
      <c r="K67" s="122"/>
      <c r="L67" s="122"/>
      <c r="M67" s="140">
        <f>(J67*M71)/J71</f>
        <v>0.35360150606502905</v>
      </c>
      <c r="N67" s="141"/>
      <c r="O67" s="142"/>
      <c r="Q67" s="6"/>
      <c r="R67" s="6"/>
    </row>
    <row r="68" spans="1:18" ht="12.75" customHeight="1" x14ac:dyDescent="0.2">
      <c r="C68" s="139" t="s">
        <v>264</v>
      </c>
      <c r="D68" s="139"/>
      <c r="E68" s="139"/>
      <c r="F68" s="139"/>
      <c r="G68" s="139"/>
      <c r="H68" s="139"/>
      <c r="I68" s="139"/>
      <c r="J68" s="122">
        <v>5504.4</v>
      </c>
      <c r="K68" s="122"/>
      <c r="L68" s="122"/>
      <c r="M68" s="140">
        <f>(J68*M71)/J71</f>
        <v>2.3686752382036801E-3</v>
      </c>
      <c r="N68" s="141"/>
      <c r="O68" s="142"/>
      <c r="Q68" s="6"/>
      <c r="R68" s="6"/>
    </row>
    <row r="69" spans="1:18" ht="12" customHeight="1" x14ac:dyDescent="0.2">
      <c r="C69" s="139" t="s">
        <v>261</v>
      </c>
      <c r="D69" s="139"/>
      <c r="E69" s="139"/>
      <c r="F69" s="139"/>
      <c r="G69" s="139"/>
      <c r="H69" s="139"/>
      <c r="I69" s="139"/>
      <c r="J69" s="122">
        <v>218334.9</v>
      </c>
      <c r="K69" s="122"/>
      <c r="L69" s="122"/>
      <c r="M69" s="140">
        <f>(J69*M71)/J71</f>
        <v>9.3954740074427126E-2</v>
      </c>
      <c r="N69" s="141"/>
      <c r="O69" s="142"/>
      <c r="Q69" s="6"/>
      <c r="R69" s="6"/>
    </row>
    <row r="70" spans="1:18" x14ac:dyDescent="0.2">
      <c r="C70" s="143" t="s">
        <v>262</v>
      </c>
      <c r="D70" s="143"/>
      <c r="E70" s="143"/>
      <c r="F70" s="143"/>
      <c r="G70" s="143"/>
      <c r="H70" s="143"/>
      <c r="I70" s="143"/>
      <c r="J70" s="122">
        <v>5504.4</v>
      </c>
      <c r="K70" s="122"/>
      <c r="L70" s="122"/>
      <c r="M70" s="140">
        <f>(J70*M71)/J71</f>
        <v>2.3686752382036801E-3</v>
      </c>
      <c r="N70" s="141"/>
      <c r="O70" s="142"/>
      <c r="Q70" s="6"/>
      <c r="R70" s="6"/>
    </row>
    <row r="71" spans="1:18" ht="12.75" customHeight="1" x14ac:dyDescent="0.2">
      <c r="C71" s="133" t="s">
        <v>33</v>
      </c>
      <c r="D71" s="133"/>
      <c r="E71" s="133"/>
      <c r="F71" s="133"/>
      <c r="G71" s="133"/>
      <c r="H71" s="133"/>
      <c r="I71" s="133"/>
      <c r="J71" s="209">
        <f>SUM(J63:L70)</f>
        <v>2323830.5999999996</v>
      </c>
      <c r="K71" s="209"/>
      <c r="L71" s="209"/>
      <c r="M71" s="135">
        <v>1</v>
      </c>
      <c r="N71" s="135"/>
      <c r="O71" s="135"/>
      <c r="Q71" s="6"/>
      <c r="R71" s="6"/>
    </row>
    <row r="72" spans="1:18" x14ac:dyDescent="0.2">
      <c r="A72" s="6"/>
      <c r="B72" s="1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8" x14ac:dyDescent="0.2">
      <c r="A73" s="6"/>
      <c r="B73" s="17"/>
      <c r="C73" s="28" t="s">
        <v>39</v>
      </c>
      <c r="D73" s="27"/>
      <c r="E73" s="27"/>
      <c r="F73" s="27"/>
      <c r="G73" s="27"/>
      <c r="H73" s="27"/>
      <c r="I73" s="27"/>
      <c r="J73" s="105"/>
      <c r="K73" s="27"/>
      <c r="L73" s="27"/>
      <c r="M73" s="27"/>
      <c r="N73" s="27"/>
      <c r="O73" s="27"/>
      <c r="P73" s="27"/>
    </row>
    <row r="74" spans="1:18" x14ac:dyDescent="0.2">
      <c r="A74" s="6"/>
      <c r="B74" s="17"/>
      <c r="C74" s="28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1:18" ht="22.5" customHeight="1" x14ac:dyDescent="0.2">
      <c r="A75" s="6"/>
      <c r="B75" s="17"/>
      <c r="C75" s="188" t="s">
        <v>239</v>
      </c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</row>
    <row r="76" spans="1:18" x14ac:dyDescent="0.2">
      <c r="A76" s="6"/>
      <c r="B76" s="1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8" ht="12.75" customHeight="1" x14ac:dyDescent="0.2">
      <c r="C77" s="121" t="s">
        <v>31</v>
      </c>
      <c r="D77" s="121"/>
      <c r="E77" s="121"/>
      <c r="F77" s="121"/>
      <c r="G77" s="121"/>
      <c r="H77" s="121"/>
      <c r="I77" s="121"/>
      <c r="J77" s="121">
        <v>2024</v>
      </c>
      <c r="K77" s="121"/>
      <c r="L77" s="121"/>
      <c r="M77" s="195" t="s">
        <v>38</v>
      </c>
      <c r="N77" s="121"/>
      <c r="O77" s="121"/>
      <c r="Q77" s="6"/>
      <c r="R77" s="6"/>
    </row>
    <row r="78" spans="1:18" ht="12.75" customHeight="1" x14ac:dyDescent="0.2">
      <c r="C78" s="203" t="s">
        <v>242</v>
      </c>
      <c r="D78" s="204"/>
      <c r="E78" s="205" t="s">
        <v>253</v>
      </c>
      <c r="F78" s="206"/>
      <c r="G78" s="206"/>
      <c r="H78" s="206"/>
      <c r="I78" s="207"/>
      <c r="J78" s="122">
        <v>4473.6899999999996</v>
      </c>
      <c r="K78" s="122"/>
      <c r="L78" s="122"/>
      <c r="M78" s="140">
        <f>(J78*$M$79)/$J$79</f>
        <v>1</v>
      </c>
      <c r="N78" s="141"/>
      <c r="O78" s="142"/>
      <c r="Q78" s="6"/>
      <c r="R78" s="6"/>
    </row>
    <row r="79" spans="1:18" ht="12.75" customHeight="1" x14ac:dyDescent="0.2">
      <c r="C79" s="133" t="s">
        <v>33</v>
      </c>
      <c r="D79" s="133"/>
      <c r="E79" s="133"/>
      <c r="F79" s="133"/>
      <c r="G79" s="133"/>
      <c r="H79" s="133"/>
      <c r="I79" s="133"/>
      <c r="J79" s="134">
        <f>SUM(J78:L78)</f>
        <v>4473.6899999999996</v>
      </c>
      <c r="K79" s="134"/>
      <c r="L79" s="134"/>
      <c r="M79" s="135">
        <v>1</v>
      </c>
      <c r="N79" s="135"/>
      <c r="O79" s="135"/>
      <c r="Q79" s="6"/>
      <c r="R79" s="6"/>
    </row>
    <row r="80" spans="1:18" x14ac:dyDescent="0.2">
      <c r="A80" s="6"/>
      <c r="B80" s="1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33" x14ac:dyDescent="0.2">
      <c r="A81" s="6"/>
      <c r="B81" s="1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33" x14ac:dyDescent="0.2">
      <c r="A82" s="11"/>
      <c r="B82" s="23"/>
      <c r="C82" s="14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33" x14ac:dyDescent="0.2">
      <c r="A83" s="11"/>
      <c r="B83" s="26" t="s">
        <v>29</v>
      </c>
      <c r="C83" s="2" t="s">
        <v>12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33" x14ac:dyDescent="0.2">
      <c r="A84" s="11"/>
      <c r="B84" s="26"/>
      <c r="C84" s="2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33" s="25" customFormat="1" ht="12" customHeight="1" x14ac:dyDescent="0.2">
      <c r="B85" s="49" t="s">
        <v>283</v>
      </c>
      <c r="C85" s="187" t="s">
        <v>243</v>
      </c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 s="25" customFormat="1" ht="13.5" customHeight="1" x14ac:dyDescent="0.2">
      <c r="A86" s="29"/>
      <c r="B86" s="44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 s="25" customFormat="1" x14ac:dyDescent="0.2">
      <c r="A87" s="29"/>
      <c r="B87" s="44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1:33" ht="12" customHeight="1" x14ac:dyDescent="0.2">
      <c r="C88" s="121" t="s">
        <v>31</v>
      </c>
      <c r="D88" s="121"/>
      <c r="E88" s="121"/>
      <c r="F88" s="121"/>
      <c r="G88" s="121"/>
      <c r="H88" s="121"/>
      <c r="I88" s="121"/>
      <c r="J88" s="121"/>
      <c r="K88" s="150">
        <v>2024</v>
      </c>
      <c r="L88" s="151"/>
      <c r="M88" s="152"/>
      <c r="N88" s="121">
        <v>2023</v>
      </c>
      <c r="O88" s="121"/>
      <c r="P88" s="121"/>
      <c r="Q88" s="11"/>
    </row>
    <row r="89" spans="1:33" ht="12" customHeight="1" x14ac:dyDescent="0.2">
      <c r="B89" s="1"/>
      <c r="C89" s="129" t="s">
        <v>155</v>
      </c>
      <c r="D89" s="129"/>
      <c r="E89" s="129"/>
      <c r="F89" s="129"/>
      <c r="G89" s="129"/>
      <c r="H89" s="129"/>
      <c r="I89" s="129"/>
      <c r="J89" s="129"/>
      <c r="K89" s="109">
        <v>962886.89</v>
      </c>
      <c r="L89" s="110"/>
      <c r="M89" s="111"/>
      <c r="N89" s="109">
        <v>851871.41</v>
      </c>
      <c r="O89" s="110"/>
      <c r="P89" s="111"/>
      <c r="Q89" s="13"/>
    </row>
    <row r="90" spans="1:33" ht="12" customHeight="1" x14ac:dyDescent="0.2">
      <c r="B90" s="1"/>
      <c r="C90" s="113" t="s">
        <v>150</v>
      </c>
      <c r="D90" s="113"/>
      <c r="E90" s="113"/>
      <c r="F90" s="113"/>
      <c r="G90" s="113"/>
      <c r="H90" s="113"/>
      <c r="I90" s="113"/>
      <c r="J90" s="113"/>
      <c r="K90" s="109">
        <v>1897018.8</v>
      </c>
      <c r="L90" s="110"/>
      <c r="M90" s="111"/>
      <c r="N90" s="112">
        <v>1897018.8</v>
      </c>
      <c r="O90" s="112"/>
      <c r="P90" s="112"/>
    </row>
    <row r="91" spans="1:33" ht="12" customHeight="1" x14ac:dyDescent="0.2">
      <c r="B91" s="1"/>
      <c r="C91" s="130" t="s">
        <v>233</v>
      </c>
      <c r="D91" s="131"/>
      <c r="E91" s="131"/>
      <c r="F91" s="131"/>
      <c r="G91" s="131"/>
      <c r="H91" s="131"/>
      <c r="I91" s="131"/>
      <c r="J91" s="132"/>
      <c r="K91" s="126">
        <v>3040002.91</v>
      </c>
      <c r="L91" s="127"/>
      <c r="M91" s="128"/>
      <c r="N91" s="126">
        <v>2992795.05</v>
      </c>
      <c r="O91" s="127"/>
      <c r="P91" s="128"/>
    </row>
    <row r="92" spans="1:33" ht="12" customHeight="1" x14ac:dyDescent="0.2">
      <c r="B92" s="1"/>
      <c r="C92" s="113" t="s">
        <v>151</v>
      </c>
      <c r="D92" s="113"/>
      <c r="E92" s="113"/>
      <c r="F92" s="113"/>
      <c r="G92" s="113"/>
      <c r="H92" s="113"/>
      <c r="I92" s="113"/>
      <c r="J92" s="113"/>
      <c r="K92" s="109">
        <v>193456.6</v>
      </c>
      <c r="L92" s="110"/>
      <c r="M92" s="111"/>
      <c r="N92" s="109">
        <v>193456.6</v>
      </c>
      <c r="O92" s="110"/>
      <c r="P92" s="111"/>
    </row>
    <row r="93" spans="1:33" ht="12" customHeight="1" x14ac:dyDescent="0.2">
      <c r="B93" s="1"/>
      <c r="C93" s="113" t="s">
        <v>152</v>
      </c>
      <c r="D93" s="113"/>
      <c r="E93" s="113"/>
      <c r="F93" s="113"/>
      <c r="G93" s="113"/>
      <c r="H93" s="113"/>
      <c r="I93" s="113"/>
      <c r="J93" s="113"/>
      <c r="K93" s="109">
        <v>172627.41</v>
      </c>
      <c r="L93" s="110"/>
      <c r="M93" s="111"/>
      <c r="N93" s="112">
        <v>79337.37</v>
      </c>
      <c r="O93" s="112"/>
      <c r="P93" s="112"/>
    </row>
    <row r="94" spans="1:33" ht="12" customHeight="1" x14ac:dyDescent="0.2">
      <c r="B94" s="1"/>
      <c r="C94" s="113" t="s">
        <v>153</v>
      </c>
      <c r="D94" s="113"/>
      <c r="E94" s="113"/>
      <c r="F94" s="113"/>
      <c r="G94" s="113"/>
      <c r="H94" s="113"/>
      <c r="I94" s="113"/>
      <c r="J94" s="113"/>
      <c r="K94" s="109">
        <v>878079.54</v>
      </c>
      <c r="L94" s="110"/>
      <c r="M94" s="111"/>
      <c r="N94" s="109">
        <v>878079.54</v>
      </c>
      <c r="O94" s="110"/>
      <c r="P94" s="111"/>
      <c r="Q94" s="13"/>
    </row>
    <row r="95" spans="1:33" ht="12" customHeight="1" x14ac:dyDescent="0.2">
      <c r="B95" s="1"/>
      <c r="C95" s="113" t="s">
        <v>154</v>
      </c>
      <c r="D95" s="113"/>
      <c r="E95" s="113"/>
      <c r="F95" s="113"/>
      <c r="G95" s="113"/>
      <c r="H95" s="113"/>
      <c r="I95" s="113"/>
      <c r="J95" s="113"/>
      <c r="K95" s="109">
        <v>2957512.83</v>
      </c>
      <c r="L95" s="110"/>
      <c r="M95" s="111"/>
      <c r="N95" s="109">
        <v>2957512.83</v>
      </c>
      <c r="O95" s="110"/>
      <c r="P95" s="111"/>
      <c r="Q95" s="13"/>
    </row>
    <row r="96" spans="1:33" ht="24.75" customHeight="1" x14ac:dyDescent="0.2">
      <c r="B96" s="1"/>
      <c r="C96" s="114" t="s">
        <v>156</v>
      </c>
      <c r="D96" s="114"/>
      <c r="E96" s="114"/>
      <c r="F96" s="114"/>
      <c r="G96" s="114"/>
      <c r="H96" s="114"/>
      <c r="I96" s="114"/>
      <c r="J96" s="114"/>
      <c r="K96" s="115">
        <v>260052.19</v>
      </c>
      <c r="L96" s="116"/>
      <c r="M96" s="117"/>
      <c r="N96" s="115">
        <v>216552.19</v>
      </c>
      <c r="O96" s="116"/>
      <c r="P96" s="117"/>
      <c r="Q96" s="13"/>
    </row>
    <row r="97" spans="1:33" ht="12" customHeight="1" x14ac:dyDescent="0.2">
      <c r="B97" s="1"/>
      <c r="C97" s="133" t="s">
        <v>157</v>
      </c>
      <c r="D97" s="133"/>
      <c r="E97" s="133"/>
      <c r="F97" s="133"/>
      <c r="G97" s="133"/>
      <c r="H97" s="133"/>
      <c r="I97" s="133"/>
      <c r="J97" s="133"/>
      <c r="K97" s="172">
        <f>SUM(K89:M96)</f>
        <v>10361637.17</v>
      </c>
      <c r="L97" s="173"/>
      <c r="M97" s="174"/>
      <c r="N97" s="227">
        <f>SUM(N89:P96)</f>
        <v>10066623.789999999</v>
      </c>
      <c r="O97" s="227"/>
      <c r="P97" s="227"/>
      <c r="Q97" s="13"/>
    </row>
    <row r="98" spans="1:33" s="25" customFormat="1" x14ac:dyDescent="0.2">
      <c r="A98" s="29"/>
      <c r="B98" s="30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</row>
    <row r="99" spans="1:33" s="25" customFormat="1" x14ac:dyDescent="0.2">
      <c r="A99" s="29"/>
      <c r="B99" s="30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</row>
    <row r="100" spans="1:33" s="25" customFormat="1" ht="20.25" customHeight="1" x14ac:dyDescent="0.2">
      <c r="A100" s="29"/>
      <c r="B100" s="30" t="s">
        <v>282</v>
      </c>
      <c r="C100" s="108" t="s">
        <v>329</v>
      </c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</row>
    <row r="101" spans="1:33" s="25" customFormat="1" ht="13.5" customHeight="1" x14ac:dyDescent="0.2">
      <c r="A101" s="29"/>
      <c r="B101" s="30"/>
      <c r="C101" s="118" t="s">
        <v>284</v>
      </c>
      <c r="D101" s="118"/>
      <c r="E101" s="118"/>
      <c r="F101" s="118" t="s">
        <v>285</v>
      </c>
      <c r="G101" s="118"/>
      <c r="H101" s="118"/>
      <c r="I101" s="118"/>
      <c r="J101" s="118"/>
      <c r="K101" s="118"/>
      <c r="L101" s="118"/>
      <c r="M101" s="118"/>
      <c r="N101" s="118"/>
      <c r="O101" s="118" t="s">
        <v>286</v>
      </c>
      <c r="P101" s="118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1:33" s="25" customFormat="1" ht="13.5" customHeight="1" x14ac:dyDescent="0.2">
      <c r="A102" s="29"/>
      <c r="B102" s="30" t="s">
        <v>269</v>
      </c>
      <c r="C102" s="119" t="s">
        <v>373</v>
      </c>
      <c r="D102" s="119"/>
      <c r="E102" s="119"/>
      <c r="F102" s="119" t="s">
        <v>372</v>
      </c>
      <c r="G102" s="119"/>
      <c r="H102" s="119"/>
      <c r="I102" s="119"/>
      <c r="J102" s="119"/>
      <c r="K102" s="119"/>
      <c r="L102" s="119"/>
      <c r="M102" s="119"/>
      <c r="N102" s="119"/>
      <c r="O102" s="120">
        <v>2207.7199999999998</v>
      </c>
      <c r="P102" s="120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</row>
    <row r="103" spans="1:33" s="25" customFormat="1" ht="13.5" customHeight="1" x14ac:dyDescent="0.2">
      <c r="A103" s="29"/>
      <c r="B103" s="30" t="s">
        <v>226</v>
      </c>
      <c r="C103" s="119" t="s">
        <v>330</v>
      </c>
      <c r="D103" s="119"/>
      <c r="E103" s="119"/>
      <c r="F103" s="119" t="s">
        <v>372</v>
      </c>
      <c r="G103" s="119"/>
      <c r="H103" s="119"/>
      <c r="I103" s="119"/>
      <c r="J103" s="119"/>
      <c r="K103" s="119"/>
      <c r="L103" s="119"/>
      <c r="M103" s="119"/>
      <c r="N103" s="119"/>
      <c r="O103" s="120">
        <v>2207.7199999999998</v>
      </c>
      <c r="P103" s="120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</row>
    <row r="104" spans="1:33" s="25" customFormat="1" ht="13.5" customHeight="1" x14ac:dyDescent="0.2">
      <c r="A104" s="29"/>
      <c r="B104" s="30" t="s">
        <v>287</v>
      </c>
      <c r="C104" s="119" t="s">
        <v>331</v>
      </c>
      <c r="D104" s="119"/>
      <c r="E104" s="119"/>
      <c r="F104" s="119" t="s">
        <v>372</v>
      </c>
      <c r="G104" s="119"/>
      <c r="H104" s="119"/>
      <c r="I104" s="119"/>
      <c r="J104" s="119"/>
      <c r="K104" s="119"/>
      <c r="L104" s="119"/>
      <c r="M104" s="119"/>
      <c r="N104" s="119"/>
      <c r="O104" s="120">
        <v>2207.7199999999998</v>
      </c>
      <c r="P104" s="120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1:33" s="25" customFormat="1" ht="13.5" customHeight="1" x14ac:dyDescent="0.2">
      <c r="A105" s="29"/>
      <c r="B105" s="30" t="s">
        <v>288</v>
      </c>
      <c r="C105" s="119" t="s">
        <v>332</v>
      </c>
      <c r="D105" s="119"/>
      <c r="E105" s="119"/>
      <c r="F105" s="144" t="s">
        <v>374</v>
      </c>
      <c r="G105" s="145"/>
      <c r="H105" s="145"/>
      <c r="I105" s="145"/>
      <c r="J105" s="145"/>
      <c r="K105" s="145"/>
      <c r="L105" s="145"/>
      <c r="M105" s="145"/>
      <c r="N105" s="146"/>
      <c r="O105" s="120">
        <v>1935.46</v>
      </c>
      <c r="P105" s="120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1:33" s="25" customFormat="1" ht="13.5" customHeight="1" x14ac:dyDescent="0.2">
      <c r="A106" s="29"/>
      <c r="B106" s="30" t="s">
        <v>289</v>
      </c>
      <c r="C106" s="119" t="s">
        <v>333</v>
      </c>
      <c r="D106" s="119"/>
      <c r="E106" s="119"/>
      <c r="F106" s="144" t="s">
        <v>374</v>
      </c>
      <c r="G106" s="145"/>
      <c r="H106" s="145"/>
      <c r="I106" s="145"/>
      <c r="J106" s="145"/>
      <c r="K106" s="145"/>
      <c r="L106" s="145"/>
      <c r="M106" s="145"/>
      <c r="N106" s="146"/>
      <c r="O106" s="120">
        <v>1935.46</v>
      </c>
      <c r="P106" s="120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1:33" s="25" customFormat="1" ht="13.5" customHeight="1" x14ac:dyDescent="0.2">
      <c r="A107" s="29"/>
      <c r="B107" s="30" t="s">
        <v>290</v>
      </c>
      <c r="C107" s="119" t="s">
        <v>334</v>
      </c>
      <c r="D107" s="119"/>
      <c r="E107" s="119"/>
      <c r="F107" s="144" t="s">
        <v>374</v>
      </c>
      <c r="G107" s="145"/>
      <c r="H107" s="145"/>
      <c r="I107" s="145"/>
      <c r="J107" s="145"/>
      <c r="K107" s="145"/>
      <c r="L107" s="145"/>
      <c r="M107" s="145"/>
      <c r="N107" s="146"/>
      <c r="O107" s="120">
        <v>1935.46</v>
      </c>
      <c r="P107" s="120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1:33" s="25" customFormat="1" ht="13.5" customHeight="1" x14ac:dyDescent="0.2">
      <c r="A108" s="29"/>
      <c r="B108" s="30" t="s">
        <v>291</v>
      </c>
      <c r="C108" s="119" t="s">
        <v>335</v>
      </c>
      <c r="D108" s="119"/>
      <c r="E108" s="119"/>
      <c r="F108" s="144" t="s">
        <v>374</v>
      </c>
      <c r="G108" s="145"/>
      <c r="H108" s="145"/>
      <c r="I108" s="145"/>
      <c r="J108" s="145"/>
      <c r="K108" s="145"/>
      <c r="L108" s="145"/>
      <c r="M108" s="145"/>
      <c r="N108" s="146"/>
      <c r="O108" s="120">
        <v>1935.46</v>
      </c>
      <c r="P108" s="120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1:33" s="25" customFormat="1" ht="13.5" customHeight="1" x14ac:dyDescent="0.2">
      <c r="A109" s="29"/>
      <c r="B109" s="30" t="s">
        <v>292</v>
      </c>
      <c r="C109" s="119" t="s">
        <v>336</v>
      </c>
      <c r="D109" s="119"/>
      <c r="E109" s="119"/>
      <c r="F109" s="144" t="s">
        <v>374</v>
      </c>
      <c r="G109" s="145"/>
      <c r="H109" s="145"/>
      <c r="I109" s="145"/>
      <c r="J109" s="145"/>
      <c r="K109" s="145"/>
      <c r="L109" s="145"/>
      <c r="M109" s="145"/>
      <c r="N109" s="146"/>
      <c r="O109" s="120">
        <v>1935.46</v>
      </c>
      <c r="P109" s="120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1:33" s="25" customFormat="1" ht="13.5" customHeight="1" x14ac:dyDescent="0.2">
      <c r="A110" s="29"/>
      <c r="B110" s="30" t="s">
        <v>293</v>
      </c>
      <c r="C110" s="119" t="s">
        <v>337</v>
      </c>
      <c r="D110" s="119"/>
      <c r="E110" s="119"/>
      <c r="F110" s="144" t="s">
        <v>374</v>
      </c>
      <c r="G110" s="145"/>
      <c r="H110" s="145"/>
      <c r="I110" s="145"/>
      <c r="J110" s="145"/>
      <c r="K110" s="145"/>
      <c r="L110" s="145"/>
      <c r="M110" s="145"/>
      <c r="N110" s="146"/>
      <c r="O110" s="120">
        <v>1935.46</v>
      </c>
      <c r="P110" s="120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1:33" s="25" customFormat="1" ht="13.5" customHeight="1" x14ac:dyDescent="0.2">
      <c r="A111" s="29"/>
      <c r="B111" s="30" t="s">
        <v>294</v>
      </c>
      <c r="C111" s="119" t="s">
        <v>338</v>
      </c>
      <c r="D111" s="119"/>
      <c r="E111" s="119"/>
      <c r="F111" s="144" t="s">
        <v>374</v>
      </c>
      <c r="G111" s="145"/>
      <c r="H111" s="145"/>
      <c r="I111" s="145"/>
      <c r="J111" s="145"/>
      <c r="K111" s="145"/>
      <c r="L111" s="145"/>
      <c r="M111" s="145"/>
      <c r="N111" s="146"/>
      <c r="O111" s="120">
        <v>1935.46</v>
      </c>
      <c r="P111" s="120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</row>
    <row r="112" spans="1:33" s="25" customFormat="1" ht="13.5" customHeight="1" x14ac:dyDescent="0.2">
      <c r="A112" s="29"/>
      <c r="B112" s="30" t="s">
        <v>295</v>
      </c>
      <c r="C112" s="119" t="s">
        <v>339</v>
      </c>
      <c r="D112" s="119"/>
      <c r="E112" s="119"/>
      <c r="F112" s="144" t="s">
        <v>374</v>
      </c>
      <c r="G112" s="145"/>
      <c r="H112" s="145"/>
      <c r="I112" s="145"/>
      <c r="J112" s="145"/>
      <c r="K112" s="145"/>
      <c r="L112" s="145"/>
      <c r="M112" s="145"/>
      <c r="N112" s="146"/>
      <c r="O112" s="120">
        <v>1935.46</v>
      </c>
      <c r="P112" s="120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</row>
    <row r="113" spans="1:33" s="25" customFormat="1" ht="13.5" customHeight="1" x14ac:dyDescent="0.2">
      <c r="A113" s="29"/>
      <c r="B113" s="30" t="s">
        <v>296</v>
      </c>
      <c r="C113" s="119" t="s">
        <v>340</v>
      </c>
      <c r="D113" s="119"/>
      <c r="E113" s="119"/>
      <c r="F113" s="144" t="s">
        <v>374</v>
      </c>
      <c r="G113" s="145"/>
      <c r="H113" s="145"/>
      <c r="I113" s="145"/>
      <c r="J113" s="145"/>
      <c r="K113" s="145"/>
      <c r="L113" s="145"/>
      <c r="M113" s="145"/>
      <c r="N113" s="146"/>
      <c r="O113" s="120">
        <v>1935.46</v>
      </c>
      <c r="P113" s="120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</row>
    <row r="114" spans="1:33" s="25" customFormat="1" ht="13.5" customHeight="1" x14ac:dyDescent="0.2">
      <c r="A114" s="29"/>
      <c r="B114" s="30" t="s">
        <v>297</v>
      </c>
      <c r="C114" s="119" t="s">
        <v>341</v>
      </c>
      <c r="D114" s="119"/>
      <c r="E114" s="119"/>
      <c r="F114" s="144" t="s">
        <v>374</v>
      </c>
      <c r="G114" s="145"/>
      <c r="H114" s="145"/>
      <c r="I114" s="145"/>
      <c r="J114" s="145"/>
      <c r="K114" s="145"/>
      <c r="L114" s="145"/>
      <c r="M114" s="145"/>
      <c r="N114" s="146"/>
      <c r="O114" s="120">
        <v>1935.46</v>
      </c>
      <c r="P114" s="120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</row>
    <row r="115" spans="1:33" s="25" customFormat="1" ht="13.5" customHeight="1" x14ac:dyDescent="0.2">
      <c r="A115" s="29"/>
      <c r="B115" s="30" t="s">
        <v>298</v>
      </c>
      <c r="C115" s="119" t="s">
        <v>342</v>
      </c>
      <c r="D115" s="119"/>
      <c r="E115" s="119"/>
      <c r="F115" s="144" t="s">
        <v>374</v>
      </c>
      <c r="G115" s="145"/>
      <c r="H115" s="145"/>
      <c r="I115" s="145"/>
      <c r="J115" s="145"/>
      <c r="K115" s="145"/>
      <c r="L115" s="145"/>
      <c r="M115" s="145"/>
      <c r="N115" s="146"/>
      <c r="O115" s="120">
        <v>1935.46</v>
      </c>
      <c r="P115" s="120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</row>
    <row r="116" spans="1:33" s="25" customFormat="1" ht="13.5" customHeight="1" x14ac:dyDescent="0.2">
      <c r="A116" s="29"/>
      <c r="B116" s="30" t="s">
        <v>299</v>
      </c>
      <c r="C116" s="119" t="s">
        <v>343</v>
      </c>
      <c r="D116" s="119"/>
      <c r="E116" s="119"/>
      <c r="F116" s="144" t="s">
        <v>374</v>
      </c>
      <c r="G116" s="145"/>
      <c r="H116" s="145"/>
      <c r="I116" s="145"/>
      <c r="J116" s="145"/>
      <c r="K116" s="145"/>
      <c r="L116" s="145"/>
      <c r="M116" s="145"/>
      <c r="N116" s="146"/>
      <c r="O116" s="120">
        <v>1935.46</v>
      </c>
      <c r="P116" s="120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</row>
    <row r="117" spans="1:33" s="25" customFormat="1" ht="13.5" customHeight="1" x14ac:dyDescent="0.2">
      <c r="A117" s="29"/>
      <c r="B117" s="30" t="s">
        <v>300</v>
      </c>
      <c r="C117" s="119" t="s">
        <v>344</v>
      </c>
      <c r="D117" s="119"/>
      <c r="E117" s="119"/>
      <c r="F117" s="144" t="s">
        <v>374</v>
      </c>
      <c r="G117" s="145"/>
      <c r="H117" s="145"/>
      <c r="I117" s="145"/>
      <c r="J117" s="145"/>
      <c r="K117" s="145"/>
      <c r="L117" s="145"/>
      <c r="M117" s="145"/>
      <c r="N117" s="146"/>
      <c r="O117" s="120">
        <v>1935.46</v>
      </c>
      <c r="P117" s="120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1:33" s="25" customFormat="1" ht="13.5" customHeight="1" x14ac:dyDescent="0.2">
      <c r="A118" s="29"/>
      <c r="B118" s="30" t="s">
        <v>301</v>
      </c>
      <c r="C118" s="119" t="s">
        <v>345</v>
      </c>
      <c r="D118" s="119"/>
      <c r="E118" s="119"/>
      <c r="F118" s="144" t="s">
        <v>374</v>
      </c>
      <c r="G118" s="145"/>
      <c r="H118" s="145"/>
      <c r="I118" s="145"/>
      <c r="J118" s="145"/>
      <c r="K118" s="145"/>
      <c r="L118" s="145"/>
      <c r="M118" s="145"/>
      <c r="N118" s="146"/>
      <c r="O118" s="120">
        <v>1935.46</v>
      </c>
      <c r="P118" s="120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  <row r="119" spans="1:33" s="25" customFormat="1" ht="13.5" customHeight="1" x14ac:dyDescent="0.2">
      <c r="A119" s="29"/>
      <c r="B119" s="30" t="s">
        <v>302</v>
      </c>
      <c r="C119" s="119" t="s">
        <v>346</v>
      </c>
      <c r="D119" s="119"/>
      <c r="E119" s="119"/>
      <c r="F119" s="144" t="s">
        <v>374</v>
      </c>
      <c r="G119" s="145"/>
      <c r="H119" s="145"/>
      <c r="I119" s="145"/>
      <c r="J119" s="145"/>
      <c r="K119" s="145"/>
      <c r="L119" s="145"/>
      <c r="M119" s="145"/>
      <c r="N119" s="146"/>
      <c r="O119" s="120">
        <v>1935.46</v>
      </c>
      <c r="P119" s="120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</row>
    <row r="120" spans="1:33" s="25" customFormat="1" ht="13.5" customHeight="1" x14ac:dyDescent="0.2">
      <c r="A120" s="29"/>
      <c r="B120" s="30" t="s">
        <v>303</v>
      </c>
      <c r="C120" s="119" t="s">
        <v>347</v>
      </c>
      <c r="D120" s="119"/>
      <c r="E120" s="119"/>
      <c r="F120" s="144" t="s">
        <v>374</v>
      </c>
      <c r="G120" s="145"/>
      <c r="H120" s="145"/>
      <c r="I120" s="145"/>
      <c r="J120" s="145"/>
      <c r="K120" s="145"/>
      <c r="L120" s="145"/>
      <c r="M120" s="145"/>
      <c r="N120" s="146"/>
      <c r="O120" s="120">
        <v>1935.46</v>
      </c>
      <c r="P120" s="120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</row>
    <row r="121" spans="1:33" s="25" customFormat="1" ht="13.5" customHeight="1" x14ac:dyDescent="0.2">
      <c r="A121" s="29"/>
      <c r="B121" s="30" t="s">
        <v>304</v>
      </c>
      <c r="C121" s="119" t="s">
        <v>348</v>
      </c>
      <c r="D121" s="119"/>
      <c r="E121" s="119"/>
      <c r="F121" s="144" t="s">
        <v>374</v>
      </c>
      <c r="G121" s="145"/>
      <c r="H121" s="145"/>
      <c r="I121" s="145"/>
      <c r="J121" s="145"/>
      <c r="K121" s="145"/>
      <c r="L121" s="145"/>
      <c r="M121" s="145"/>
      <c r="N121" s="146"/>
      <c r="O121" s="120">
        <v>1935.46</v>
      </c>
      <c r="P121" s="120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 s="25" customFormat="1" ht="13.5" customHeight="1" x14ac:dyDescent="0.2">
      <c r="A122" s="29"/>
      <c r="B122" s="30" t="s">
        <v>305</v>
      </c>
      <c r="C122" s="119" t="s">
        <v>349</v>
      </c>
      <c r="D122" s="119"/>
      <c r="E122" s="119"/>
      <c r="F122" s="144" t="s">
        <v>374</v>
      </c>
      <c r="G122" s="145"/>
      <c r="H122" s="145"/>
      <c r="I122" s="145"/>
      <c r="J122" s="145"/>
      <c r="K122" s="145"/>
      <c r="L122" s="145"/>
      <c r="M122" s="145"/>
      <c r="N122" s="146"/>
      <c r="O122" s="120">
        <v>1935.46</v>
      </c>
      <c r="P122" s="120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1:33" s="25" customFormat="1" ht="13.5" customHeight="1" x14ac:dyDescent="0.2">
      <c r="A123" s="29"/>
      <c r="B123" s="30" t="s">
        <v>306</v>
      </c>
      <c r="C123" s="119" t="s">
        <v>350</v>
      </c>
      <c r="D123" s="119"/>
      <c r="E123" s="119"/>
      <c r="F123" s="144" t="s">
        <v>374</v>
      </c>
      <c r="G123" s="145"/>
      <c r="H123" s="145"/>
      <c r="I123" s="145"/>
      <c r="J123" s="145"/>
      <c r="K123" s="145"/>
      <c r="L123" s="145"/>
      <c r="M123" s="145"/>
      <c r="N123" s="146"/>
      <c r="O123" s="120">
        <v>1935.46</v>
      </c>
      <c r="P123" s="120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</row>
    <row r="124" spans="1:33" s="25" customFormat="1" ht="13.5" customHeight="1" x14ac:dyDescent="0.2">
      <c r="A124" s="29"/>
      <c r="B124" s="30" t="s">
        <v>307</v>
      </c>
      <c r="C124" s="119" t="s">
        <v>351</v>
      </c>
      <c r="D124" s="119"/>
      <c r="E124" s="119"/>
      <c r="F124" s="144" t="s">
        <v>374</v>
      </c>
      <c r="G124" s="145"/>
      <c r="H124" s="145"/>
      <c r="I124" s="145"/>
      <c r="J124" s="145"/>
      <c r="K124" s="145"/>
      <c r="L124" s="145"/>
      <c r="M124" s="145"/>
      <c r="N124" s="146"/>
      <c r="O124" s="120">
        <v>1935.46</v>
      </c>
      <c r="P124" s="120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</row>
    <row r="125" spans="1:33" s="25" customFormat="1" ht="13.5" customHeight="1" x14ac:dyDescent="0.2">
      <c r="A125" s="29"/>
      <c r="B125" s="30" t="s">
        <v>308</v>
      </c>
      <c r="C125" s="119" t="s">
        <v>352</v>
      </c>
      <c r="D125" s="119"/>
      <c r="E125" s="119"/>
      <c r="F125" s="144" t="s">
        <v>374</v>
      </c>
      <c r="G125" s="145"/>
      <c r="H125" s="145"/>
      <c r="I125" s="145"/>
      <c r="J125" s="145"/>
      <c r="K125" s="145"/>
      <c r="L125" s="145"/>
      <c r="M125" s="145"/>
      <c r="N125" s="146"/>
      <c r="O125" s="120">
        <v>1935.46</v>
      </c>
      <c r="P125" s="120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</row>
    <row r="126" spans="1:33" s="25" customFormat="1" ht="13.5" customHeight="1" x14ac:dyDescent="0.2">
      <c r="A126" s="29"/>
      <c r="B126" s="30" t="s">
        <v>309</v>
      </c>
      <c r="C126" s="119" t="s">
        <v>353</v>
      </c>
      <c r="D126" s="119"/>
      <c r="E126" s="119"/>
      <c r="F126" s="144" t="s">
        <v>374</v>
      </c>
      <c r="G126" s="145"/>
      <c r="H126" s="145"/>
      <c r="I126" s="145"/>
      <c r="J126" s="145"/>
      <c r="K126" s="145"/>
      <c r="L126" s="145"/>
      <c r="M126" s="145"/>
      <c r="N126" s="146"/>
      <c r="O126" s="120">
        <v>1935.46</v>
      </c>
      <c r="P126" s="120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</row>
    <row r="127" spans="1:33" s="25" customFormat="1" ht="13.5" customHeight="1" x14ac:dyDescent="0.2">
      <c r="A127" s="29"/>
      <c r="B127" s="30" t="s">
        <v>310</v>
      </c>
      <c r="C127" s="119" t="s">
        <v>354</v>
      </c>
      <c r="D127" s="119"/>
      <c r="E127" s="119"/>
      <c r="F127" s="119" t="s">
        <v>375</v>
      </c>
      <c r="G127" s="119"/>
      <c r="H127" s="119"/>
      <c r="I127" s="119"/>
      <c r="J127" s="119"/>
      <c r="K127" s="119"/>
      <c r="L127" s="119"/>
      <c r="M127" s="119"/>
      <c r="N127" s="119"/>
      <c r="O127" s="245">
        <v>9039.8799999999992</v>
      </c>
      <c r="P127" s="246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</row>
    <row r="128" spans="1:33" s="25" customFormat="1" ht="13.5" customHeight="1" x14ac:dyDescent="0.2">
      <c r="A128" s="29"/>
      <c r="B128" s="30" t="s">
        <v>311</v>
      </c>
      <c r="C128" s="119" t="s">
        <v>355</v>
      </c>
      <c r="D128" s="119"/>
      <c r="E128" s="119"/>
      <c r="F128" s="119" t="s">
        <v>375</v>
      </c>
      <c r="G128" s="119"/>
      <c r="H128" s="119"/>
      <c r="I128" s="119"/>
      <c r="J128" s="119"/>
      <c r="K128" s="119"/>
      <c r="L128" s="119"/>
      <c r="M128" s="119"/>
      <c r="N128" s="119"/>
      <c r="O128" s="245">
        <v>9039.8799999999992</v>
      </c>
      <c r="P128" s="246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</row>
    <row r="129" spans="1:33" s="25" customFormat="1" ht="13.5" customHeight="1" x14ac:dyDescent="0.2">
      <c r="A129" s="29"/>
      <c r="B129" s="30" t="s">
        <v>312</v>
      </c>
      <c r="C129" s="119" t="s">
        <v>356</v>
      </c>
      <c r="D129" s="119"/>
      <c r="E129" s="119"/>
      <c r="F129" s="119" t="s">
        <v>375</v>
      </c>
      <c r="G129" s="119"/>
      <c r="H129" s="119"/>
      <c r="I129" s="119"/>
      <c r="J129" s="119"/>
      <c r="K129" s="119"/>
      <c r="L129" s="119"/>
      <c r="M129" s="119"/>
      <c r="N129" s="119"/>
      <c r="O129" s="245">
        <v>9039.8799999999992</v>
      </c>
      <c r="P129" s="246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</row>
    <row r="130" spans="1:33" s="25" customFormat="1" ht="13.5" customHeight="1" x14ac:dyDescent="0.2">
      <c r="A130" s="29"/>
      <c r="B130" s="30" t="s">
        <v>313</v>
      </c>
      <c r="C130" s="119" t="s">
        <v>357</v>
      </c>
      <c r="D130" s="119"/>
      <c r="E130" s="119"/>
      <c r="F130" s="119" t="s">
        <v>375</v>
      </c>
      <c r="G130" s="119"/>
      <c r="H130" s="119"/>
      <c r="I130" s="119"/>
      <c r="J130" s="119"/>
      <c r="K130" s="119"/>
      <c r="L130" s="119"/>
      <c r="M130" s="119"/>
      <c r="N130" s="119"/>
      <c r="O130" s="245">
        <v>9039.8799999999992</v>
      </c>
      <c r="P130" s="246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</row>
    <row r="131" spans="1:33" s="25" customFormat="1" ht="13.5" customHeight="1" x14ac:dyDescent="0.2">
      <c r="A131" s="29"/>
      <c r="B131" s="30" t="s">
        <v>314</v>
      </c>
      <c r="C131" s="119" t="s">
        <v>358</v>
      </c>
      <c r="D131" s="119"/>
      <c r="E131" s="119"/>
      <c r="F131" s="119" t="s">
        <v>375</v>
      </c>
      <c r="G131" s="119"/>
      <c r="H131" s="119"/>
      <c r="I131" s="119"/>
      <c r="J131" s="119"/>
      <c r="K131" s="119"/>
      <c r="L131" s="119"/>
      <c r="M131" s="119"/>
      <c r="N131" s="119"/>
      <c r="O131" s="245">
        <v>9039.8799999999992</v>
      </c>
      <c r="P131" s="246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</row>
    <row r="132" spans="1:33" s="25" customFormat="1" ht="13.5" customHeight="1" x14ac:dyDescent="0.2">
      <c r="A132" s="29"/>
      <c r="B132" s="30" t="s">
        <v>315</v>
      </c>
      <c r="C132" s="119" t="s">
        <v>359</v>
      </c>
      <c r="D132" s="119"/>
      <c r="E132" s="119"/>
      <c r="F132" s="119" t="s">
        <v>376</v>
      </c>
      <c r="G132" s="119"/>
      <c r="H132" s="119"/>
      <c r="I132" s="119"/>
      <c r="J132" s="119"/>
      <c r="K132" s="119"/>
      <c r="L132" s="119"/>
      <c r="M132" s="119"/>
      <c r="N132" s="119"/>
      <c r="O132" s="120">
        <v>10927.2</v>
      </c>
      <c r="P132" s="120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</row>
    <row r="133" spans="1:33" s="25" customFormat="1" ht="13.5" customHeight="1" x14ac:dyDescent="0.2">
      <c r="A133" s="29"/>
      <c r="B133" s="30" t="s">
        <v>316</v>
      </c>
      <c r="C133" s="119" t="s">
        <v>360</v>
      </c>
      <c r="D133" s="119"/>
      <c r="E133" s="119"/>
      <c r="F133" s="119" t="s">
        <v>377</v>
      </c>
      <c r="G133" s="119"/>
      <c r="H133" s="119"/>
      <c r="I133" s="119"/>
      <c r="J133" s="119"/>
      <c r="K133" s="119"/>
      <c r="L133" s="119"/>
      <c r="M133" s="119"/>
      <c r="N133" s="119"/>
      <c r="O133" s="120">
        <v>12308.76</v>
      </c>
      <c r="P133" s="120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</row>
    <row r="134" spans="1:33" s="25" customFormat="1" ht="13.5" customHeight="1" x14ac:dyDescent="0.2">
      <c r="A134" s="29"/>
      <c r="B134" s="30" t="s">
        <v>317</v>
      </c>
      <c r="C134" s="119" t="s">
        <v>361</v>
      </c>
      <c r="D134" s="119"/>
      <c r="E134" s="119"/>
      <c r="F134" s="119" t="s">
        <v>378</v>
      </c>
      <c r="G134" s="119"/>
      <c r="H134" s="119"/>
      <c r="I134" s="119"/>
      <c r="J134" s="119"/>
      <c r="K134" s="119"/>
      <c r="L134" s="119"/>
      <c r="M134" s="119"/>
      <c r="N134" s="119"/>
      <c r="O134" s="120">
        <v>23274.05</v>
      </c>
      <c r="P134" s="120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</row>
    <row r="135" spans="1:33" s="25" customFormat="1" ht="13.5" customHeight="1" x14ac:dyDescent="0.2">
      <c r="A135" s="29"/>
      <c r="B135" s="30" t="s">
        <v>318</v>
      </c>
      <c r="C135" s="119" t="s">
        <v>362</v>
      </c>
      <c r="D135" s="119"/>
      <c r="E135" s="119"/>
      <c r="F135" s="119" t="s">
        <v>379</v>
      </c>
      <c r="G135" s="119"/>
      <c r="H135" s="119"/>
      <c r="I135" s="119"/>
      <c r="J135" s="119"/>
      <c r="K135" s="119"/>
      <c r="L135" s="119"/>
      <c r="M135" s="119"/>
      <c r="N135" s="119"/>
      <c r="O135" s="120">
        <v>13528.23</v>
      </c>
      <c r="P135" s="120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</row>
    <row r="136" spans="1:33" s="25" customFormat="1" ht="13.5" customHeight="1" x14ac:dyDescent="0.2">
      <c r="A136" s="29"/>
      <c r="B136" s="30" t="s">
        <v>319</v>
      </c>
      <c r="C136" s="119" t="s">
        <v>363</v>
      </c>
      <c r="D136" s="119"/>
      <c r="E136" s="119"/>
      <c r="F136" s="119" t="s">
        <v>379</v>
      </c>
      <c r="G136" s="119"/>
      <c r="H136" s="119"/>
      <c r="I136" s="119"/>
      <c r="J136" s="119"/>
      <c r="K136" s="119"/>
      <c r="L136" s="119"/>
      <c r="M136" s="119"/>
      <c r="N136" s="119"/>
      <c r="O136" s="120">
        <v>13528.23</v>
      </c>
      <c r="P136" s="120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</row>
    <row r="137" spans="1:33" s="25" customFormat="1" ht="13.5" customHeight="1" x14ac:dyDescent="0.2">
      <c r="A137" s="29"/>
      <c r="B137" s="30" t="s">
        <v>320</v>
      </c>
      <c r="C137" s="119" t="s">
        <v>364</v>
      </c>
      <c r="D137" s="119"/>
      <c r="E137" s="119"/>
      <c r="F137" s="119" t="s">
        <v>379</v>
      </c>
      <c r="G137" s="119"/>
      <c r="H137" s="119"/>
      <c r="I137" s="119"/>
      <c r="J137" s="119"/>
      <c r="K137" s="119"/>
      <c r="L137" s="119"/>
      <c r="M137" s="119"/>
      <c r="N137" s="119"/>
      <c r="O137" s="120">
        <v>13528.23</v>
      </c>
      <c r="P137" s="120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</row>
    <row r="138" spans="1:33" s="25" customFormat="1" ht="13.5" customHeight="1" x14ac:dyDescent="0.2">
      <c r="A138" s="29"/>
      <c r="B138" s="30" t="s">
        <v>321</v>
      </c>
      <c r="C138" s="119" t="s">
        <v>365</v>
      </c>
      <c r="D138" s="119"/>
      <c r="E138" s="119"/>
      <c r="F138" s="119" t="s">
        <v>380</v>
      </c>
      <c r="G138" s="119"/>
      <c r="H138" s="119"/>
      <c r="I138" s="119"/>
      <c r="J138" s="119"/>
      <c r="K138" s="119"/>
      <c r="L138" s="119"/>
      <c r="M138" s="119"/>
      <c r="N138" s="119"/>
      <c r="O138" s="120">
        <v>37016.99</v>
      </c>
      <c r="P138" s="120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</row>
    <row r="139" spans="1:33" s="25" customFormat="1" ht="13.5" customHeight="1" x14ac:dyDescent="0.2">
      <c r="A139" s="29"/>
      <c r="B139" s="30" t="s">
        <v>322</v>
      </c>
      <c r="C139" s="119" t="s">
        <v>366</v>
      </c>
      <c r="D139" s="119"/>
      <c r="E139" s="119"/>
      <c r="F139" s="119" t="s">
        <v>381</v>
      </c>
      <c r="G139" s="119"/>
      <c r="H139" s="119"/>
      <c r="I139" s="119"/>
      <c r="J139" s="119"/>
      <c r="K139" s="119"/>
      <c r="L139" s="119"/>
      <c r="M139" s="119"/>
      <c r="N139" s="119"/>
      <c r="O139" s="120">
        <v>32999</v>
      </c>
      <c r="P139" s="120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</row>
    <row r="140" spans="1:33" s="25" customFormat="1" ht="13.5" customHeight="1" x14ac:dyDescent="0.2">
      <c r="A140" s="29"/>
      <c r="B140" s="30" t="s">
        <v>323</v>
      </c>
      <c r="C140" s="119" t="s">
        <v>367</v>
      </c>
      <c r="D140" s="119"/>
      <c r="E140" s="119"/>
      <c r="F140" s="119" t="s">
        <v>382</v>
      </c>
      <c r="G140" s="119"/>
      <c r="H140" s="119"/>
      <c r="I140" s="119"/>
      <c r="J140" s="119"/>
      <c r="K140" s="119"/>
      <c r="L140" s="119"/>
      <c r="M140" s="119"/>
      <c r="N140" s="119"/>
      <c r="O140" s="120">
        <v>8700</v>
      </c>
      <c r="P140" s="120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</row>
    <row r="141" spans="1:33" s="25" customFormat="1" ht="13.5" customHeight="1" x14ac:dyDescent="0.2">
      <c r="A141" s="29"/>
      <c r="B141" s="30" t="s">
        <v>324</v>
      </c>
      <c r="C141" s="119" t="s">
        <v>368</v>
      </c>
      <c r="D141" s="119"/>
      <c r="E141" s="119"/>
      <c r="F141" s="119" t="s">
        <v>382</v>
      </c>
      <c r="G141" s="119"/>
      <c r="H141" s="119"/>
      <c r="I141" s="119"/>
      <c r="J141" s="119"/>
      <c r="K141" s="119"/>
      <c r="L141" s="119"/>
      <c r="M141" s="119"/>
      <c r="N141" s="119"/>
      <c r="O141" s="120">
        <v>8700</v>
      </c>
      <c r="P141" s="120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</row>
    <row r="142" spans="1:33" s="25" customFormat="1" ht="13.5" customHeight="1" x14ac:dyDescent="0.2">
      <c r="A142" s="29"/>
      <c r="B142" s="30" t="s">
        <v>325</v>
      </c>
      <c r="C142" s="119" t="s">
        <v>369</v>
      </c>
      <c r="D142" s="119"/>
      <c r="E142" s="119"/>
      <c r="F142" s="119" t="s">
        <v>382</v>
      </c>
      <c r="G142" s="119"/>
      <c r="H142" s="119"/>
      <c r="I142" s="119"/>
      <c r="J142" s="119"/>
      <c r="K142" s="119"/>
      <c r="L142" s="119"/>
      <c r="M142" s="119"/>
      <c r="N142" s="119"/>
      <c r="O142" s="120">
        <v>8700</v>
      </c>
      <c r="P142" s="120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</row>
    <row r="143" spans="1:33" s="25" customFormat="1" ht="13.5" customHeight="1" x14ac:dyDescent="0.2">
      <c r="A143" s="29"/>
      <c r="B143" s="30" t="s">
        <v>326</v>
      </c>
      <c r="C143" s="119" t="s">
        <v>370</v>
      </c>
      <c r="D143" s="119"/>
      <c r="E143" s="119"/>
      <c r="F143" s="119" t="s">
        <v>382</v>
      </c>
      <c r="G143" s="119"/>
      <c r="H143" s="119"/>
      <c r="I143" s="119"/>
      <c r="J143" s="119"/>
      <c r="K143" s="119"/>
      <c r="L143" s="119"/>
      <c r="M143" s="119"/>
      <c r="N143" s="119"/>
      <c r="O143" s="120">
        <v>8700</v>
      </c>
      <c r="P143" s="120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</row>
    <row r="144" spans="1:33" s="25" customFormat="1" ht="13.5" customHeight="1" x14ac:dyDescent="0.2">
      <c r="A144" s="29"/>
      <c r="B144" s="30" t="s">
        <v>327</v>
      </c>
      <c r="C144" s="119" t="s">
        <v>371</v>
      </c>
      <c r="D144" s="119"/>
      <c r="E144" s="119"/>
      <c r="F144" s="119" t="s">
        <v>382</v>
      </c>
      <c r="G144" s="119"/>
      <c r="H144" s="119"/>
      <c r="I144" s="119"/>
      <c r="J144" s="119"/>
      <c r="K144" s="119"/>
      <c r="L144" s="119"/>
      <c r="M144" s="119"/>
      <c r="N144" s="119"/>
      <c r="O144" s="120">
        <v>8700</v>
      </c>
      <c r="P144" s="120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</row>
    <row r="145" spans="1:33" s="25" customFormat="1" ht="13.5" customHeight="1" x14ac:dyDescent="0.2">
      <c r="A145" s="29"/>
      <c r="B145" s="30"/>
      <c r="C145" s="119"/>
      <c r="D145" s="119"/>
      <c r="E145" s="119"/>
      <c r="F145" s="247" t="s">
        <v>328</v>
      </c>
      <c r="G145" s="247"/>
      <c r="H145" s="247"/>
      <c r="I145" s="247"/>
      <c r="J145" s="247"/>
      <c r="K145" s="247"/>
      <c r="L145" s="247"/>
      <c r="M145" s="247"/>
      <c r="N145" s="247"/>
      <c r="O145" s="248">
        <f>SUM(O102:P144)</f>
        <v>295013.37</v>
      </c>
      <c r="P145" s="248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</row>
    <row r="146" spans="1:33" s="25" customFormat="1" ht="12" customHeight="1" x14ac:dyDescent="0.2">
      <c r="B146" s="29"/>
      <c r="C146" s="30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9"/>
      <c r="P146" s="39"/>
      <c r="Q146" s="39"/>
      <c r="R146" s="39"/>
      <c r="S146" s="39"/>
      <c r="T146" s="39"/>
      <c r="U146" s="39"/>
      <c r="V146" s="39"/>
    </row>
    <row r="147" spans="1:33" s="25" customFormat="1" x14ac:dyDescent="0.2">
      <c r="A147" s="24"/>
      <c r="B147" s="49" t="s">
        <v>28</v>
      </c>
      <c r="C147" s="187" t="s">
        <v>247</v>
      </c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</row>
    <row r="148" spans="1:33" s="25" customFormat="1" ht="14.25" customHeight="1" x14ac:dyDescent="0.2">
      <c r="B148" s="43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</row>
    <row r="149" spans="1:33" s="25" customFormat="1" x14ac:dyDescent="0.2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</row>
    <row r="150" spans="1:33" x14ac:dyDescent="0.2">
      <c r="B150" s="19"/>
      <c r="C150" s="28" t="s">
        <v>40</v>
      </c>
      <c r="D150" s="31"/>
      <c r="E150" s="31"/>
      <c r="F150" s="31"/>
      <c r="G150" s="31"/>
      <c r="H150" s="31"/>
      <c r="I150" s="31"/>
      <c r="J150" s="31"/>
      <c r="K150" s="31"/>
      <c r="L150" s="32"/>
      <c r="M150" s="32"/>
      <c r="N150" s="32"/>
      <c r="O150" s="32"/>
      <c r="P150" s="32"/>
    </row>
    <row r="151" spans="1:33" x14ac:dyDescent="0.2">
      <c r="B151" s="19"/>
      <c r="C151" s="28"/>
      <c r="D151" s="31"/>
      <c r="E151" s="31"/>
      <c r="F151" s="31"/>
      <c r="G151" s="31"/>
      <c r="H151" s="31"/>
      <c r="I151" s="31"/>
      <c r="J151" s="31"/>
      <c r="K151" s="31"/>
      <c r="L151" s="32"/>
      <c r="M151" s="32"/>
      <c r="N151" s="32"/>
      <c r="O151" s="32"/>
      <c r="P151" s="32"/>
    </row>
    <row r="152" spans="1:33" s="25" customFormat="1" ht="12" customHeight="1" x14ac:dyDescent="0.2">
      <c r="B152" s="29"/>
      <c r="C152" s="26" t="s">
        <v>29</v>
      </c>
      <c r="D152" s="2" t="s">
        <v>158</v>
      </c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</row>
    <row r="153" spans="1:33" s="25" customFormat="1" ht="12" customHeight="1" x14ac:dyDescent="0.2">
      <c r="B153" s="24"/>
      <c r="C153" s="37"/>
      <c r="D153" s="108" t="s">
        <v>159</v>
      </c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39"/>
      <c r="Q153" s="39"/>
      <c r="R153" s="39"/>
      <c r="S153" s="39"/>
      <c r="T153" s="39"/>
      <c r="U153" s="39"/>
      <c r="V153" s="39"/>
    </row>
    <row r="154" spans="1:33" s="25" customFormat="1" ht="12" customHeight="1" x14ac:dyDescent="0.2">
      <c r="C154" s="35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39"/>
      <c r="Q154" s="39"/>
      <c r="R154" s="39"/>
      <c r="S154" s="39"/>
      <c r="T154" s="39"/>
      <c r="U154" s="39"/>
      <c r="V154" s="39"/>
    </row>
    <row r="155" spans="1:33" s="25" customFormat="1" ht="12" customHeight="1" x14ac:dyDescent="0.2">
      <c r="B155" s="29"/>
      <c r="C155" s="30"/>
      <c r="D155" s="108" t="s">
        <v>215</v>
      </c>
      <c r="E155" s="108"/>
      <c r="F155" s="108"/>
      <c r="G155" s="108"/>
      <c r="H155" s="108"/>
      <c r="I155" s="108"/>
      <c r="J155" s="108"/>
      <c r="K155" s="108"/>
      <c r="L155" s="108"/>
      <c r="M155" s="108"/>
      <c r="N155" s="98"/>
      <c r="O155" s="99">
        <v>0.1</v>
      </c>
      <c r="P155" s="39"/>
      <c r="Q155" s="39"/>
      <c r="R155" s="39"/>
      <c r="S155" s="39"/>
      <c r="T155" s="39"/>
      <c r="U155" s="39"/>
      <c r="V155" s="39"/>
    </row>
    <row r="156" spans="1:33" s="25" customFormat="1" ht="12" customHeight="1" x14ac:dyDescent="0.2">
      <c r="B156" s="29"/>
      <c r="C156" s="30"/>
      <c r="D156" s="108" t="s">
        <v>160</v>
      </c>
      <c r="E156" s="108"/>
      <c r="F156" s="108"/>
      <c r="G156" s="108"/>
      <c r="H156" s="108"/>
      <c r="I156" s="108"/>
      <c r="J156" s="108"/>
      <c r="K156" s="108"/>
      <c r="L156" s="108"/>
      <c r="M156" s="108"/>
      <c r="N156" s="98"/>
      <c r="O156" s="99">
        <v>0.33329999999999999</v>
      </c>
      <c r="P156" s="39"/>
      <c r="Q156" s="39"/>
      <c r="R156" s="39"/>
      <c r="S156" s="39"/>
      <c r="T156" s="39"/>
      <c r="U156" s="39"/>
      <c r="V156" s="39"/>
    </row>
    <row r="157" spans="1:33" s="25" customFormat="1" ht="12" customHeight="1" x14ac:dyDescent="0.2">
      <c r="B157" s="29"/>
      <c r="C157" s="30"/>
      <c r="D157" s="108" t="s">
        <v>216</v>
      </c>
      <c r="E157" s="108"/>
      <c r="F157" s="108"/>
      <c r="G157" s="108"/>
      <c r="H157" s="108"/>
      <c r="I157" s="108"/>
      <c r="J157" s="108"/>
      <c r="K157" s="108"/>
      <c r="L157" s="108"/>
      <c r="M157" s="108"/>
      <c r="N157" s="98"/>
      <c r="O157" s="99">
        <v>0.33329999999999999</v>
      </c>
      <c r="P157" s="39"/>
      <c r="Q157" s="39"/>
      <c r="R157" s="39"/>
      <c r="S157" s="39"/>
      <c r="T157" s="39"/>
      <c r="U157" s="39"/>
      <c r="V157" s="39"/>
    </row>
    <row r="158" spans="1:33" s="25" customFormat="1" ht="12" customHeight="1" x14ac:dyDescent="0.2">
      <c r="B158" s="29"/>
      <c r="C158" s="30"/>
      <c r="D158" s="108" t="s">
        <v>217</v>
      </c>
      <c r="E158" s="108"/>
      <c r="F158" s="108"/>
      <c r="G158" s="108"/>
      <c r="H158" s="108"/>
      <c r="I158" s="108"/>
      <c r="J158" s="108"/>
      <c r="K158" s="108"/>
      <c r="L158" s="108"/>
      <c r="M158" s="108"/>
      <c r="N158" s="98"/>
      <c r="O158" s="99">
        <v>0.33329999999999999</v>
      </c>
      <c r="P158" s="39"/>
      <c r="Q158" s="39"/>
      <c r="R158" s="39"/>
      <c r="S158" s="39"/>
      <c r="T158" s="39"/>
      <c r="U158" s="39"/>
      <c r="V158" s="39"/>
    </row>
    <row r="159" spans="1:33" s="25" customFormat="1" ht="12" customHeight="1" x14ac:dyDescent="0.2">
      <c r="B159" s="29"/>
      <c r="C159" s="30"/>
      <c r="D159" s="108" t="s">
        <v>161</v>
      </c>
      <c r="E159" s="108"/>
      <c r="F159" s="108"/>
      <c r="G159" s="108"/>
      <c r="H159" s="108"/>
      <c r="I159" s="108"/>
      <c r="J159" s="108"/>
      <c r="K159" s="108"/>
      <c r="L159" s="108"/>
      <c r="M159" s="108"/>
      <c r="N159" s="98"/>
      <c r="O159" s="99">
        <v>0.2</v>
      </c>
      <c r="P159" s="39"/>
      <c r="Q159" s="39"/>
      <c r="R159" s="39"/>
      <c r="S159" s="39"/>
      <c r="T159" s="39"/>
      <c r="U159" s="39"/>
      <c r="V159" s="39"/>
    </row>
    <row r="160" spans="1:33" s="25" customFormat="1" ht="12" customHeight="1" x14ac:dyDescent="0.2">
      <c r="B160" s="29"/>
      <c r="C160" s="30"/>
      <c r="D160" s="108" t="s">
        <v>162</v>
      </c>
      <c r="E160" s="108"/>
      <c r="F160" s="108"/>
      <c r="G160" s="108"/>
      <c r="H160" s="108"/>
      <c r="I160" s="108"/>
      <c r="J160" s="108"/>
      <c r="K160" s="108"/>
      <c r="L160" s="108"/>
      <c r="M160" s="108"/>
      <c r="N160" s="98"/>
      <c r="O160" s="99">
        <v>0.2</v>
      </c>
      <c r="P160" s="39"/>
      <c r="Q160" s="39"/>
      <c r="R160" s="39"/>
      <c r="S160" s="39"/>
      <c r="T160" s="39"/>
      <c r="U160" s="39"/>
      <c r="V160" s="39"/>
    </row>
    <row r="161" spans="2:22" s="25" customFormat="1" ht="12" customHeight="1" x14ac:dyDescent="0.2">
      <c r="B161" s="29"/>
      <c r="C161" s="30"/>
      <c r="D161" s="108" t="s">
        <v>163</v>
      </c>
      <c r="E161" s="108"/>
      <c r="F161" s="108"/>
      <c r="G161" s="108"/>
      <c r="H161" s="108"/>
      <c r="I161" s="108"/>
      <c r="J161" s="108"/>
      <c r="K161" s="108"/>
      <c r="L161" s="108"/>
      <c r="M161" s="108"/>
      <c r="N161" s="98"/>
      <c r="O161" s="99">
        <v>0.1</v>
      </c>
      <c r="P161" s="39"/>
      <c r="Q161" s="39"/>
      <c r="R161" s="39"/>
      <c r="S161" s="39"/>
      <c r="T161" s="39"/>
      <c r="U161" s="39"/>
      <c r="V161" s="39"/>
    </row>
    <row r="162" spans="2:22" s="25" customFormat="1" ht="12" customHeight="1" x14ac:dyDescent="0.2">
      <c r="B162" s="29"/>
      <c r="C162" s="30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9"/>
      <c r="P162" s="39"/>
      <c r="Q162" s="39"/>
      <c r="R162" s="39"/>
      <c r="S162" s="39"/>
      <c r="T162" s="39"/>
      <c r="U162" s="39"/>
      <c r="V162" s="39"/>
    </row>
    <row r="163" spans="2:22" x14ac:dyDescent="0.2">
      <c r="B163" s="19"/>
      <c r="C163" s="27" t="s">
        <v>214</v>
      </c>
      <c r="D163" s="31"/>
      <c r="E163" s="31"/>
      <c r="F163" s="31"/>
      <c r="G163" s="31"/>
      <c r="H163" s="31"/>
      <c r="I163" s="31"/>
      <c r="J163" s="31"/>
      <c r="K163" s="31"/>
      <c r="L163" s="32"/>
      <c r="M163" s="32"/>
      <c r="N163" s="32"/>
      <c r="O163" s="32"/>
      <c r="P163" s="32"/>
    </row>
    <row r="164" spans="2:22" x14ac:dyDescent="0.2">
      <c r="B164" s="19"/>
      <c r="C164" s="11"/>
      <c r="D164" s="31"/>
      <c r="E164" s="31"/>
      <c r="F164" s="31"/>
      <c r="G164" s="31"/>
      <c r="H164" s="31"/>
      <c r="I164" s="31"/>
      <c r="J164" s="31"/>
      <c r="K164" s="31"/>
      <c r="L164" s="32"/>
      <c r="M164" s="32"/>
      <c r="N164" s="32"/>
      <c r="O164" s="32"/>
      <c r="P164" s="32"/>
    </row>
    <row r="165" spans="2:22" x14ac:dyDescent="0.2">
      <c r="B165" s="19"/>
      <c r="D165" s="210" t="s">
        <v>31</v>
      </c>
      <c r="E165" s="211"/>
      <c r="F165" s="211"/>
      <c r="G165" s="211"/>
      <c r="H165" s="211"/>
      <c r="I165" s="212"/>
      <c r="J165" s="121">
        <v>2024</v>
      </c>
      <c r="K165" s="121"/>
      <c r="L165" s="121"/>
      <c r="M165" s="150">
        <v>2023</v>
      </c>
      <c r="N165" s="151"/>
      <c r="O165" s="152"/>
    </row>
    <row r="166" spans="2:22" x14ac:dyDescent="0.2">
      <c r="B166" s="19"/>
      <c r="D166" s="168" t="s">
        <v>193</v>
      </c>
      <c r="E166" s="168"/>
      <c r="F166" s="168"/>
      <c r="G166" s="168"/>
      <c r="H166" s="168"/>
      <c r="I166" s="168"/>
      <c r="J166" s="176">
        <f>K89+K90+K91</f>
        <v>5899908.5999999996</v>
      </c>
      <c r="K166" s="176"/>
      <c r="L166" s="176"/>
      <c r="M166" s="109">
        <v>5741685.2599999998</v>
      </c>
      <c r="N166" s="110"/>
      <c r="O166" s="111"/>
    </row>
    <row r="167" spans="2:22" x14ac:dyDescent="0.2">
      <c r="B167" s="19"/>
      <c r="D167" s="168" t="s">
        <v>194</v>
      </c>
      <c r="E167" s="168"/>
      <c r="F167" s="168"/>
      <c r="G167" s="168"/>
      <c r="H167" s="168"/>
      <c r="I167" s="168"/>
      <c r="J167" s="176">
        <f>K92+K93+K94</f>
        <v>1244163.55</v>
      </c>
      <c r="K167" s="176"/>
      <c r="L167" s="176"/>
      <c r="M167" s="109">
        <v>1150873.51</v>
      </c>
      <c r="N167" s="110"/>
      <c r="O167" s="111"/>
    </row>
    <row r="168" spans="2:22" x14ac:dyDescent="0.2">
      <c r="B168" s="19"/>
      <c r="D168" s="168" t="s">
        <v>195</v>
      </c>
      <c r="E168" s="168"/>
      <c r="F168" s="168"/>
      <c r="G168" s="168"/>
      <c r="H168" s="168"/>
      <c r="I168" s="168"/>
      <c r="J168" s="176">
        <f>K95</f>
        <v>2957512.83</v>
      </c>
      <c r="K168" s="176"/>
      <c r="L168" s="176"/>
      <c r="M168" s="109">
        <v>2957512.83</v>
      </c>
      <c r="N168" s="110"/>
      <c r="O168" s="111"/>
    </row>
    <row r="169" spans="2:22" x14ac:dyDescent="0.2">
      <c r="B169" s="19"/>
      <c r="D169" s="168" t="s">
        <v>196</v>
      </c>
      <c r="E169" s="168"/>
      <c r="F169" s="168"/>
      <c r="G169" s="168"/>
      <c r="H169" s="168"/>
      <c r="I169" s="168"/>
      <c r="J169" s="176">
        <f>K96</f>
        <v>260052.19</v>
      </c>
      <c r="K169" s="176"/>
      <c r="L169" s="176"/>
      <c r="M169" s="109">
        <v>216552.19</v>
      </c>
      <c r="N169" s="110"/>
      <c r="O169" s="111"/>
    </row>
    <row r="170" spans="2:22" x14ac:dyDescent="0.2">
      <c r="B170" s="19"/>
      <c r="D170" s="208" t="s">
        <v>197</v>
      </c>
      <c r="E170" s="208"/>
      <c r="F170" s="208"/>
      <c r="G170" s="208"/>
      <c r="H170" s="208"/>
      <c r="I170" s="208"/>
      <c r="J170" s="209">
        <f>SUM(J166:L169)</f>
        <v>10361637.17</v>
      </c>
      <c r="K170" s="209"/>
      <c r="L170" s="209"/>
      <c r="M170" s="209">
        <f>SUM(M166:O169)</f>
        <v>10066623.789999999</v>
      </c>
      <c r="N170" s="209"/>
      <c r="O170" s="209"/>
    </row>
    <row r="171" spans="2:22" x14ac:dyDescent="0.2">
      <c r="B171" s="19"/>
      <c r="D171" s="168" t="s">
        <v>198</v>
      </c>
      <c r="E171" s="168"/>
      <c r="F171" s="168"/>
      <c r="G171" s="168"/>
      <c r="H171" s="168"/>
      <c r="I171" s="168"/>
      <c r="J171" s="176">
        <v>0</v>
      </c>
      <c r="K171" s="176"/>
      <c r="L171" s="176"/>
      <c r="M171" s="176">
        <v>0</v>
      </c>
      <c r="N171" s="176"/>
      <c r="O171" s="176"/>
    </row>
    <row r="172" spans="2:22" x14ac:dyDescent="0.2">
      <c r="B172" s="19"/>
      <c r="D172" s="168" t="s">
        <v>199</v>
      </c>
      <c r="E172" s="168"/>
      <c r="F172" s="168"/>
      <c r="G172" s="168"/>
      <c r="H172" s="168"/>
      <c r="I172" s="168"/>
      <c r="J172" s="176">
        <v>0</v>
      </c>
      <c r="K172" s="176"/>
      <c r="L172" s="176"/>
      <c r="M172" s="176">
        <v>0</v>
      </c>
      <c r="N172" s="176"/>
      <c r="O172" s="176"/>
    </row>
    <row r="173" spans="2:22" x14ac:dyDescent="0.2">
      <c r="B173" s="19"/>
      <c r="D173" s="208" t="s">
        <v>200</v>
      </c>
      <c r="E173" s="208"/>
      <c r="F173" s="208"/>
      <c r="G173" s="208"/>
      <c r="H173" s="208"/>
      <c r="I173" s="208"/>
      <c r="J173" s="209">
        <f>SUM(J171:L172)</f>
        <v>0</v>
      </c>
      <c r="K173" s="209"/>
      <c r="L173" s="209"/>
      <c r="M173" s="209">
        <f>SUM(M171:O172)</f>
        <v>0</v>
      </c>
      <c r="N173" s="209"/>
      <c r="O173" s="209"/>
    </row>
    <row r="174" spans="2:22" x14ac:dyDescent="0.2">
      <c r="B174" s="19"/>
      <c r="D174" s="168" t="s">
        <v>201</v>
      </c>
      <c r="E174" s="168"/>
      <c r="F174" s="168"/>
      <c r="G174" s="168"/>
      <c r="H174" s="168"/>
      <c r="I174" s="168"/>
      <c r="J174" s="176">
        <v>-7693602.5300000003</v>
      </c>
      <c r="K174" s="176"/>
      <c r="L174" s="176"/>
      <c r="M174" s="176">
        <v>-6193100.79</v>
      </c>
      <c r="N174" s="176"/>
      <c r="O174" s="176"/>
    </row>
    <row r="175" spans="2:22" ht="24.75" customHeight="1" x14ac:dyDescent="0.2">
      <c r="B175" s="19"/>
      <c r="D175" s="221" t="s">
        <v>202</v>
      </c>
      <c r="E175" s="221"/>
      <c r="F175" s="221"/>
      <c r="G175" s="221"/>
      <c r="H175" s="221"/>
      <c r="I175" s="221"/>
      <c r="J175" s="215">
        <f>SUM(J174)</f>
        <v>-7693602.5300000003</v>
      </c>
      <c r="K175" s="215"/>
      <c r="L175" s="215"/>
      <c r="M175" s="215">
        <f>SUM(M174)</f>
        <v>-6193100.79</v>
      </c>
      <c r="N175" s="215"/>
      <c r="O175" s="215"/>
    </row>
    <row r="176" spans="2:22" x14ac:dyDescent="0.2">
      <c r="B176" s="19"/>
      <c r="D176" s="169" t="s">
        <v>33</v>
      </c>
      <c r="E176" s="170"/>
      <c r="F176" s="170"/>
      <c r="G176" s="170"/>
      <c r="H176" s="170"/>
      <c r="I176" s="171"/>
      <c r="J176" s="209">
        <f>SUM(J170,J173,J175)</f>
        <v>2668034.6399999997</v>
      </c>
      <c r="K176" s="209"/>
      <c r="L176" s="209"/>
      <c r="M176" s="209">
        <f>SUM(M170,M173,M175)</f>
        <v>3873522.9999999991</v>
      </c>
      <c r="N176" s="209"/>
      <c r="O176" s="209"/>
    </row>
    <row r="177" spans="1:30" x14ac:dyDescent="0.2">
      <c r="B177" s="19"/>
      <c r="C177" s="11"/>
      <c r="D177" s="31"/>
      <c r="E177" s="31"/>
      <c r="F177" s="31"/>
      <c r="G177" s="31"/>
      <c r="H177" s="31"/>
      <c r="I177" s="31"/>
      <c r="J177" s="31"/>
      <c r="K177" s="31"/>
      <c r="L177" s="32"/>
      <c r="M177" s="32"/>
      <c r="N177" s="32"/>
      <c r="O177" s="32"/>
      <c r="P177" s="32"/>
    </row>
    <row r="178" spans="1:30" x14ac:dyDescent="0.2">
      <c r="B178" s="19"/>
      <c r="C178" s="11"/>
      <c r="D178" s="31"/>
      <c r="E178" s="31"/>
      <c r="F178" s="31"/>
      <c r="G178" s="31"/>
      <c r="H178" s="31"/>
      <c r="I178" s="31"/>
      <c r="J178" s="31"/>
      <c r="K178" s="31"/>
      <c r="L178" s="32"/>
      <c r="M178" s="32"/>
      <c r="N178" s="32"/>
      <c r="O178" s="32"/>
      <c r="P178" s="32"/>
    </row>
    <row r="180" spans="1:30" x14ac:dyDescent="0.2">
      <c r="A180" s="2"/>
      <c r="B180" s="9" t="s">
        <v>41</v>
      </c>
    </row>
    <row r="181" spans="1:30" x14ac:dyDescent="0.2">
      <c r="A181" s="2"/>
      <c r="B181" s="9"/>
    </row>
    <row r="182" spans="1:30" s="25" customFormat="1" ht="11.25" customHeight="1" x14ac:dyDescent="0.2">
      <c r="A182" s="33"/>
      <c r="B182" s="50" t="s">
        <v>26</v>
      </c>
      <c r="C182" s="194" t="s">
        <v>164</v>
      </c>
      <c r="D182" s="194"/>
      <c r="E182" s="194"/>
      <c r="F182" s="194"/>
      <c r="G182" s="194"/>
      <c r="H182" s="194"/>
      <c r="I182" s="194"/>
      <c r="J182" s="194"/>
      <c r="K182" s="194"/>
      <c r="L182" s="194"/>
      <c r="M182" s="194"/>
      <c r="N182" s="194"/>
      <c r="O182" s="194"/>
      <c r="P182" s="194"/>
    </row>
    <row r="183" spans="1:30" s="25" customFormat="1" ht="11.25" x14ac:dyDescent="0.2">
      <c r="A183" s="33"/>
      <c r="B183" s="50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</row>
    <row r="184" spans="1:30" x14ac:dyDescent="0.2">
      <c r="A184" s="10"/>
      <c r="B184" s="15"/>
      <c r="C184" s="6"/>
      <c r="D184" s="6"/>
      <c r="E184" s="150" t="s">
        <v>31</v>
      </c>
      <c r="F184" s="151"/>
      <c r="G184" s="151"/>
      <c r="H184" s="151"/>
      <c r="I184" s="151"/>
      <c r="J184" s="151"/>
      <c r="K184" s="152"/>
      <c r="L184" s="121" t="s">
        <v>36</v>
      </c>
      <c r="M184" s="121"/>
      <c r="N184" s="121"/>
      <c r="O184" s="222"/>
      <c r="P184" s="222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</row>
    <row r="185" spans="1:30" x14ac:dyDescent="0.2">
      <c r="A185" s="10"/>
      <c r="B185" s="15"/>
      <c r="C185" s="6"/>
      <c r="D185" s="6"/>
      <c r="E185" s="147" t="s">
        <v>165</v>
      </c>
      <c r="F185" s="148"/>
      <c r="G185" s="148"/>
      <c r="H185" s="148"/>
      <c r="I185" s="148"/>
      <c r="J185" s="148"/>
      <c r="K185" s="149"/>
      <c r="L185" s="176">
        <v>22387.13</v>
      </c>
      <c r="M185" s="176"/>
      <c r="N185" s="176"/>
      <c r="O185" s="213"/>
      <c r="P185" s="213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</row>
    <row r="186" spans="1:30" x14ac:dyDescent="0.2">
      <c r="A186" s="10"/>
      <c r="B186" s="15"/>
      <c r="C186" s="6"/>
      <c r="D186" s="6"/>
      <c r="E186" s="147" t="s">
        <v>166</v>
      </c>
      <c r="F186" s="148"/>
      <c r="G186" s="148"/>
      <c r="H186" s="148"/>
      <c r="I186" s="148"/>
      <c r="J186" s="148"/>
      <c r="K186" s="149"/>
      <c r="L186" s="176">
        <v>1066.67</v>
      </c>
      <c r="M186" s="176"/>
      <c r="N186" s="176"/>
      <c r="O186" s="213"/>
      <c r="P186" s="213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</row>
    <row r="187" spans="1:30" x14ac:dyDescent="0.2">
      <c r="A187" s="10"/>
      <c r="B187" s="15"/>
      <c r="C187" s="6"/>
      <c r="D187" s="6"/>
      <c r="E187" s="147" t="s">
        <v>167</v>
      </c>
      <c r="F187" s="148"/>
      <c r="G187" s="148"/>
      <c r="H187" s="148"/>
      <c r="I187" s="148"/>
      <c r="J187" s="148"/>
      <c r="K187" s="149"/>
      <c r="L187" s="176">
        <v>90548.71</v>
      </c>
      <c r="M187" s="176"/>
      <c r="N187" s="176"/>
      <c r="O187" s="213"/>
      <c r="P187" s="213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</row>
    <row r="188" spans="1:30" x14ac:dyDescent="0.2">
      <c r="A188" s="10"/>
      <c r="B188" s="15"/>
      <c r="C188" s="6"/>
      <c r="D188" s="6"/>
      <c r="E188" s="147" t="s">
        <v>168</v>
      </c>
      <c r="F188" s="148"/>
      <c r="G188" s="148"/>
      <c r="H188" s="148"/>
      <c r="I188" s="148"/>
      <c r="J188" s="148"/>
      <c r="K188" s="149"/>
      <c r="L188" s="176">
        <v>114504.04</v>
      </c>
      <c r="M188" s="176"/>
      <c r="N188" s="176"/>
      <c r="O188" s="213"/>
      <c r="P188" s="213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</row>
    <row r="189" spans="1:30" x14ac:dyDescent="0.2">
      <c r="A189" s="10"/>
      <c r="B189" s="15"/>
      <c r="C189" s="6"/>
      <c r="D189" s="6"/>
      <c r="E189" s="136" t="s">
        <v>33</v>
      </c>
      <c r="F189" s="137"/>
      <c r="G189" s="137"/>
      <c r="H189" s="137"/>
      <c r="I189" s="137"/>
      <c r="J189" s="137"/>
      <c r="K189" s="138"/>
      <c r="L189" s="209">
        <f>SUM(L185:N188)</f>
        <v>228506.55</v>
      </c>
      <c r="M189" s="209"/>
      <c r="N189" s="209"/>
      <c r="O189" s="213"/>
      <c r="P189" s="213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</row>
    <row r="190" spans="1:30" s="25" customFormat="1" ht="11.25" x14ac:dyDescent="0.2">
      <c r="A190" s="33"/>
      <c r="B190" s="34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spans="1:30" s="25" customFormat="1" ht="11.25" x14ac:dyDescent="0.2">
      <c r="A191" s="24"/>
      <c r="B191" s="35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</row>
    <row r="192" spans="1:30" s="25" customFormat="1" ht="11.25" x14ac:dyDescent="0.2">
      <c r="A192" s="24"/>
      <c r="B192" s="35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</row>
    <row r="193" spans="1:30" s="25" customFormat="1" ht="11.25" customHeight="1" x14ac:dyDescent="0.2">
      <c r="A193" s="33"/>
      <c r="B193" s="52" t="s">
        <v>226</v>
      </c>
      <c r="C193" s="194" t="s">
        <v>230</v>
      </c>
      <c r="D193" s="194"/>
      <c r="E193" s="194"/>
      <c r="F193" s="194"/>
      <c r="G193" s="194"/>
      <c r="H193" s="194"/>
      <c r="I193" s="194"/>
      <c r="J193" s="194"/>
      <c r="K193" s="194"/>
      <c r="L193" s="194"/>
      <c r="M193" s="194"/>
      <c r="N193" s="194"/>
      <c r="O193" s="194"/>
      <c r="P193" s="194"/>
    </row>
    <row r="194" spans="1:30" s="25" customFormat="1" ht="24.75" customHeight="1" x14ac:dyDescent="0.2">
      <c r="A194" s="51"/>
      <c r="B194" s="53"/>
      <c r="C194" s="194"/>
      <c r="D194" s="194"/>
      <c r="E194" s="194"/>
      <c r="F194" s="194"/>
      <c r="G194" s="194"/>
      <c r="H194" s="194"/>
      <c r="I194" s="194"/>
      <c r="J194" s="194"/>
      <c r="K194" s="194"/>
      <c r="L194" s="194"/>
      <c r="M194" s="194"/>
      <c r="N194" s="194"/>
      <c r="O194" s="194"/>
      <c r="P194" s="194"/>
    </row>
    <row r="195" spans="1:30" s="25" customFormat="1" x14ac:dyDescent="0.2">
      <c r="A195" s="51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1:30" x14ac:dyDescent="0.2">
      <c r="A196" s="10"/>
      <c r="B196" s="15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</row>
    <row r="197" spans="1:30" x14ac:dyDescent="0.2">
      <c r="A197" s="10"/>
      <c r="B197" s="15"/>
      <c r="C197" s="6"/>
      <c r="D197" s="6"/>
      <c r="E197" s="175" t="s">
        <v>31</v>
      </c>
      <c r="F197" s="175"/>
      <c r="G197" s="175"/>
      <c r="H197" s="175"/>
      <c r="I197" s="121">
        <v>2024</v>
      </c>
      <c r="J197" s="121"/>
      <c r="K197" s="121"/>
      <c r="L197" s="121">
        <v>2023</v>
      </c>
      <c r="M197" s="121"/>
      <c r="N197" s="121"/>
      <c r="P197" s="6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</row>
    <row r="198" spans="1:30" x14ac:dyDescent="0.2">
      <c r="A198" s="10"/>
      <c r="B198" s="15"/>
      <c r="C198" s="6"/>
      <c r="D198" s="6"/>
      <c r="E198" s="168" t="s">
        <v>203</v>
      </c>
      <c r="F198" s="168"/>
      <c r="G198" s="168"/>
      <c r="H198" s="168"/>
      <c r="I198" s="166">
        <f>L189</f>
        <v>228506.55</v>
      </c>
      <c r="J198" s="168"/>
      <c r="K198" s="168"/>
      <c r="L198" s="166">
        <v>649109.29</v>
      </c>
      <c r="M198" s="168"/>
      <c r="N198" s="168"/>
      <c r="P198" s="6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</row>
    <row r="199" spans="1:30" x14ac:dyDescent="0.2">
      <c r="A199" s="10"/>
      <c r="B199" s="15"/>
      <c r="C199" s="6"/>
      <c r="D199" s="6"/>
      <c r="E199" s="168" t="s">
        <v>205</v>
      </c>
      <c r="F199" s="168"/>
      <c r="G199" s="168"/>
      <c r="H199" s="168"/>
      <c r="I199" s="166">
        <v>0</v>
      </c>
      <c r="J199" s="168"/>
      <c r="K199" s="168"/>
      <c r="L199" s="166">
        <v>0</v>
      </c>
      <c r="M199" s="168"/>
      <c r="N199" s="168"/>
      <c r="P199" s="6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</row>
    <row r="200" spans="1:30" x14ac:dyDescent="0.2">
      <c r="A200" s="10"/>
      <c r="B200" s="15"/>
      <c r="C200" s="6"/>
      <c r="D200" s="6"/>
      <c r="E200" s="136" t="s">
        <v>42</v>
      </c>
      <c r="F200" s="137"/>
      <c r="G200" s="137"/>
      <c r="H200" s="138"/>
      <c r="I200" s="209">
        <f>SUM(I198:K199)</f>
        <v>228506.55</v>
      </c>
      <c r="J200" s="209"/>
      <c r="K200" s="209"/>
      <c r="L200" s="209">
        <f>SUM(L198:N199)</f>
        <v>649109.29</v>
      </c>
      <c r="M200" s="209"/>
      <c r="N200" s="209"/>
      <c r="P200" s="6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</row>
    <row r="201" spans="1:30" x14ac:dyDescent="0.2">
      <c r="A201" s="10"/>
      <c r="B201" s="15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</row>
    <row r="202" spans="1:30" x14ac:dyDescent="0.2">
      <c r="A202" s="10"/>
      <c r="B202" s="26" t="s">
        <v>29</v>
      </c>
      <c r="C202" s="28" t="s">
        <v>43</v>
      </c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30" x14ac:dyDescent="0.2">
      <c r="A203" s="10"/>
      <c r="B203" s="26"/>
      <c r="C203" s="28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30" x14ac:dyDescent="0.2">
      <c r="A204" s="10"/>
      <c r="B204" s="15"/>
      <c r="C204" s="36" t="s">
        <v>44</v>
      </c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</row>
    <row r="205" spans="1:30" x14ac:dyDescent="0.2">
      <c r="A205" s="10"/>
      <c r="B205" s="15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</row>
    <row r="206" spans="1:30" x14ac:dyDescent="0.2">
      <c r="A206" s="10"/>
      <c r="B206" s="15"/>
      <c r="C206" s="6"/>
      <c r="D206" s="210" t="s">
        <v>31</v>
      </c>
      <c r="E206" s="211"/>
      <c r="F206" s="211"/>
      <c r="G206" s="211"/>
      <c r="H206" s="211"/>
      <c r="I206" s="211"/>
      <c r="J206" s="211"/>
      <c r="K206" s="211"/>
      <c r="L206" s="212"/>
      <c r="M206" s="150" t="s">
        <v>36</v>
      </c>
      <c r="N206" s="151"/>
      <c r="O206" s="152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</row>
    <row r="207" spans="1:30" x14ac:dyDescent="0.2">
      <c r="A207" s="10"/>
      <c r="B207" s="15"/>
      <c r="C207" s="6"/>
      <c r="D207" s="168" t="s">
        <v>167</v>
      </c>
      <c r="E207" s="168"/>
      <c r="F207" s="168"/>
      <c r="G207" s="168"/>
      <c r="H207" s="168"/>
      <c r="I207" s="168"/>
      <c r="J207" s="168"/>
      <c r="K207" s="168"/>
      <c r="L207" s="168"/>
      <c r="M207" s="166">
        <f>L187</f>
        <v>90548.71</v>
      </c>
      <c r="N207" s="168"/>
      <c r="O207" s="168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</row>
    <row r="208" spans="1:30" x14ac:dyDescent="0.2">
      <c r="A208" s="10"/>
      <c r="B208" s="15"/>
      <c r="C208" s="6"/>
      <c r="D208" s="168" t="s">
        <v>166</v>
      </c>
      <c r="E208" s="168"/>
      <c r="F208" s="168"/>
      <c r="G208" s="168"/>
      <c r="H208" s="168"/>
      <c r="I208" s="168"/>
      <c r="J208" s="168"/>
      <c r="K208" s="168"/>
      <c r="L208" s="168"/>
      <c r="M208" s="166">
        <f>L186</f>
        <v>1066.67</v>
      </c>
      <c r="N208" s="168"/>
      <c r="O208" s="168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</row>
    <row r="209" spans="1:30" x14ac:dyDescent="0.2">
      <c r="A209" s="10"/>
      <c r="B209" s="15"/>
      <c r="C209" s="6"/>
      <c r="D209" s="168" t="s">
        <v>165</v>
      </c>
      <c r="E209" s="168"/>
      <c r="F209" s="168"/>
      <c r="G209" s="168"/>
      <c r="H209" s="168"/>
      <c r="I209" s="168"/>
      <c r="J209" s="168"/>
      <c r="K209" s="168"/>
      <c r="L209" s="168"/>
      <c r="M209" s="166">
        <f>L185</f>
        <v>22387.13</v>
      </c>
      <c r="N209" s="168"/>
      <c r="O209" s="168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</row>
    <row r="210" spans="1:30" x14ac:dyDescent="0.2">
      <c r="A210" s="10"/>
      <c r="B210" s="15"/>
      <c r="C210" s="6"/>
      <c r="D210" s="168" t="s">
        <v>168</v>
      </c>
      <c r="E210" s="168"/>
      <c r="F210" s="168"/>
      <c r="G210" s="168"/>
      <c r="H210" s="168"/>
      <c r="I210" s="168"/>
      <c r="J210" s="168"/>
      <c r="K210" s="168"/>
      <c r="L210" s="168"/>
      <c r="M210" s="166">
        <v>4504.08</v>
      </c>
      <c r="N210" s="168"/>
      <c r="O210" s="168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</row>
    <row r="211" spans="1:30" x14ac:dyDescent="0.2">
      <c r="A211" s="10"/>
      <c r="B211" s="15"/>
      <c r="C211" s="6"/>
      <c r="D211" s="169" t="s">
        <v>204</v>
      </c>
      <c r="E211" s="170"/>
      <c r="F211" s="170"/>
      <c r="G211" s="170"/>
      <c r="H211" s="170"/>
      <c r="I211" s="170"/>
      <c r="J211" s="170"/>
      <c r="K211" s="170"/>
      <c r="L211" s="171"/>
      <c r="M211" s="172">
        <f>SUM(M207:O210)</f>
        <v>118506.59000000001</v>
      </c>
      <c r="N211" s="173"/>
      <c r="O211" s="174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</row>
    <row r="212" spans="1:30" x14ac:dyDescent="0.2">
      <c r="A212" s="10"/>
      <c r="B212" s="15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</row>
    <row r="213" spans="1:30" x14ac:dyDescent="0.2">
      <c r="A213" s="10"/>
      <c r="B213" s="15"/>
      <c r="C213" s="28" t="s">
        <v>45</v>
      </c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</row>
    <row r="214" spans="1:30" x14ac:dyDescent="0.2">
      <c r="A214" s="10"/>
      <c r="B214" s="15"/>
      <c r="C214" s="28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</row>
    <row r="215" spans="1:30" ht="12" customHeight="1" x14ac:dyDescent="0.2">
      <c r="A215" s="10"/>
      <c r="B215" s="15"/>
      <c r="C215" s="189" t="s">
        <v>228</v>
      </c>
      <c r="D215" s="189"/>
      <c r="E215" s="189"/>
      <c r="F215" s="189"/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</row>
    <row r="216" spans="1:30" x14ac:dyDescent="0.2">
      <c r="A216" s="10"/>
      <c r="B216" s="15"/>
      <c r="C216" s="189"/>
      <c r="D216" s="189"/>
      <c r="E216" s="189"/>
      <c r="F216" s="189"/>
      <c r="G216" s="189"/>
      <c r="H216" s="189"/>
      <c r="I216" s="189"/>
      <c r="J216" s="189"/>
      <c r="K216" s="189"/>
      <c r="L216" s="189"/>
      <c r="M216" s="189"/>
      <c r="N216" s="189"/>
      <c r="O216" s="189"/>
      <c r="P216" s="189"/>
    </row>
    <row r="217" spans="1:30" x14ac:dyDescent="0.2">
      <c r="A217" s="10"/>
      <c r="B217" s="15"/>
      <c r="C217" s="189"/>
      <c r="D217" s="189"/>
      <c r="E217" s="189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</row>
    <row r="218" spans="1:30" x14ac:dyDescent="0.2">
      <c r="A218" s="10"/>
      <c r="B218" s="15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</row>
    <row r="219" spans="1:30" x14ac:dyDescent="0.2">
      <c r="A219" s="10"/>
      <c r="B219" s="15"/>
      <c r="C219" s="28" t="s">
        <v>46</v>
      </c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</row>
    <row r="220" spans="1:30" x14ac:dyDescent="0.2">
      <c r="A220" s="10"/>
      <c r="B220" s="15"/>
      <c r="C220" s="28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</row>
    <row r="221" spans="1:30" ht="12" customHeight="1" x14ac:dyDescent="0.2">
      <c r="A221" s="10"/>
      <c r="B221" s="15"/>
      <c r="C221" s="189" t="s">
        <v>229</v>
      </c>
      <c r="D221" s="189"/>
      <c r="E221" s="189"/>
      <c r="F221" s="189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</row>
    <row r="222" spans="1:30" x14ac:dyDescent="0.2">
      <c r="A222" s="10"/>
      <c r="B222" s="15"/>
      <c r="C222" s="189"/>
      <c r="D222" s="189"/>
      <c r="E222" s="189"/>
      <c r="F222" s="189"/>
      <c r="G222" s="189"/>
      <c r="H222" s="189"/>
      <c r="I222" s="189"/>
      <c r="J222" s="189"/>
      <c r="K222" s="189"/>
      <c r="L222" s="189"/>
      <c r="M222" s="189"/>
      <c r="N222" s="189"/>
      <c r="O222" s="189"/>
      <c r="P222" s="189"/>
    </row>
    <row r="223" spans="1:30" x14ac:dyDescent="0.2">
      <c r="A223" s="10"/>
      <c r="B223" s="15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30" x14ac:dyDescent="0.2">
      <c r="A224" s="10"/>
      <c r="B224" s="15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</row>
    <row r="225" spans="1:16" x14ac:dyDescent="0.2">
      <c r="A225" s="10"/>
      <c r="B225" s="15"/>
      <c r="C225" s="28" t="s">
        <v>47</v>
      </c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</row>
    <row r="226" spans="1:16" x14ac:dyDescent="0.2">
      <c r="A226" s="10"/>
      <c r="B226" s="15"/>
      <c r="C226" s="28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</row>
    <row r="227" spans="1:16" ht="12" customHeight="1" x14ac:dyDescent="0.2">
      <c r="A227" s="10"/>
      <c r="B227" s="15"/>
      <c r="C227" s="216" t="s">
        <v>169</v>
      </c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</row>
    <row r="228" spans="1:16" x14ac:dyDescent="0.2">
      <c r="A228" s="10"/>
      <c r="B228" s="15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x14ac:dyDescent="0.2">
      <c r="A229" s="10"/>
      <c r="B229" s="26" t="s">
        <v>29</v>
      </c>
      <c r="C229" s="28" t="s">
        <v>48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x14ac:dyDescent="0.2">
      <c r="A230" s="10"/>
      <c r="B230" s="26"/>
      <c r="C230" s="28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x14ac:dyDescent="0.2">
      <c r="A231" s="10"/>
      <c r="B231" s="15"/>
      <c r="C231" s="27" t="s">
        <v>49</v>
      </c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x14ac:dyDescent="0.2">
      <c r="A232" s="10"/>
      <c r="B232" s="1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x14ac:dyDescent="0.2">
      <c r="A233" s="10"/>
      <c r="B233" s="15"/>
      <c r="C233" s="6"/>
      <c r="D233" s="210" t="s">
        <v>31</v>
      </c>
      <c r="E233" s="211"/>
      <c r="F233" s="211"/>
      <c r="G233" s="211"/>
      <c r="H233" s="211"/>
      <c r="I233" s="211"/>
      <c r="J233" s="211"/>
      <c r="K233" s="211"/>
      <c r="L233" s="212"/>
      <c r="M233" s="150">
        <v>2024</v>
      </c>
      <c r="N233" s="151"/>
      <c r="O233" s="152"/>
    </row>
    <row r="234" spans="1:16" x14ac:dyDescent="0.2">
      <c r="A234" s="10"/>
      <c r="B234" s="15"/>
      <c r="C234" s="6"/>
      <c r="D234" s="218" t="s">
        <v>206</v>
      </c>
      <c r="E234" s="219"/>
      <c r="F234" s="219"/>
      <c r="G234" s="219"/>
      <c r="H234" s="219"/>
      <c r="I234" s="219"/>
      <c r="J234" s="219"/>
      <c r="K234" s="219"/>
      <c r="L234" s="220"/>
      <c r="M234" s="123">
        <v>0</v>
      </c>
      <c r="N234" s="182"/>
      <c r="O234" s="183"/>
    </row>
    <row r="235" spans="1:16" x14ac:dyDescent="0.2">
      <c r="A235" s="10"/>
      <c r="B235" s="15"/>
      <c r="C235" s="6"/>
      <c r="D235" s="136" t="s">
        <v>50</v>
      </c>
      <c r="E235" s="137"/>
      <c r="F235" s="137"/>
      <c r="G235" s="137"/>
      <c r="H235" s="137"/>
      <c r="I235" s="137"/>
      <c r="J235" s="137"/>
      <c r="K235" s="137"/>
      <c r="L235" s="138"/>
      <c r="M235" s="163">
        <f>SUM(M234)</f>
        <v>0</v>
      </c>
      <c r="N235" s="164"/>
      <c r="O235" s="165"/>
    </row>
    <row r="236" spans="1:16" x14ac:dyDescent="0.2">
      <c r="A236" s="10"/>
      <c r="B236" s="15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x14ac:dyDescent="0.2">
      <c r="A237" s="15"/>
      <c r="B237" s="2" t="s">
        <v>18</v>
      </c>
      <c r="C237" s="16" t="s">
        <v>19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</row>
    <row r="238" spans="1:16" x14ac:dyDescent="0.2">
      <c r="A238" s="15"/>
      <c r="B238" s="2"/>
      <c r="C238" s="16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1:16" x14ac:dyDescent="0.2">
      <c r="A239" s="13"/>
      <c r="B239" s="13"/>
      <c r="C239" s="2" t="s">
        <v>2</v>
      </c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</row>
    <row r="240" spans="1:16" x14ac:dyDescent="0.2">
      <c r="A240" s="13"/>
      <c r="B240" s="13"/>
      <c r="C240" s="2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</row>
    <row r="241" spans="1:19" s="25" customFormat="1" ht="11.25" x14ac:dyDescent="0.2">
      <c r="A241" s="24"/>
      <c r="B241" s="49" t="s">
        <v>270</v>
      </c>
      <c r="C241" s="42" t="s">
        <v>240</v>
      </c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86"/>
      <c r="P241" s="86"/>
    </row>
    <row r="242" spans="1:19" s="25" customFormat="1" ht="11.25" x14ac:dyDescent="0.2">
      <c r="A242" s="90"/>
      <c r="B242" s="89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1"/>
      <c r="P242" s="91"/>
    </row>
    <row r="243" spans="1:19" ht="12" customHeight="1" x14ac:dyDescent="0.2">
      <c r="C243" s="175" t="s">
        <v>31</v>
      </c>
      <c r="D243" s="175"/>
      <c r="E243" s="175"/>
      <c r="F243" s="175"/>
      <c r="G243" s="175"/>
      <c r="H243" s="175"/>
      <c r="I243" s="175"/>
      <c r="J243" s="175"/>
      <c r="K243" s="175"/>
      <c r="L243" s="175"/>
      <c r="M243" s="150" t="s">
        <v>36</v>
      </c>
      <c r="N243" s="151"/>
      <c r="O243" s="152"/>
      <c r="P243" s="14"/>
      <c r="Q243" s="14"/>
      <c r="R243" s="14"/>
      <c r="S243" s="14"/>
    </row>
    <row r="244" spans="1:19" ht="12" customHeight="1" x14ac:dyDescent="0.2">
      <c r="C244" s="177" t="s">
        <v>266</v>
      </c>
      <c r="D244" s="177"/>
      <c r="E244" s="177"/>
      <c r="F244" s="177"/>
      <c r="G244" s="177"/>
      <c r="H244" s="177"/>
      <c r="I244" s="177"/>
      <c r="J244" s="177"/>
      <c r="K244" s="177"/>
      <c r="L244" s="177"/>
      <c r="M244" s="176">
        <v>595659.69999999995</v>
      </c>
      <c r="N244" s="176"/>
      <c r="O244" s="176"/>
      <c r="P244" s="14"/>
      <c r="Q244" s="14"/>
      <c r="R244" s="14"/>
      <c r="S244" s="14"/>
    </row>
    <row r="245" spans="1:19" ht="12" customHeight="1" x14ac:dyDescent="0.2">
      <c r="C245" s="177" t="s">
        <v>267</v>
      </c>
      <c r="D245" s="177"/>
      <c r="E245" s="177"/>
      <c r="F245" s="177"/>
      <c r="G245" s="177"/>
      <c r="H245" s="177"/>
      <c r="I245" s="177"/>
      <c r="J245" s="177"/>
      <c r="K245" s="177"/>
      <c r="L245" s="177"/>
      <c r="M245" s="176">
        <v>282954.01</v>
      </c>
      <c r="N245" s="176"/>
      <c r="O245" s="176"/>
      <c r="P245" s="14"/>
      <c r="Q245" s="14"/>
      <c r="R245" s="14"/>
      <c r="S245" s="14"/>
    </row>
    <row r="246" spans="1:19" ht="12" customHeight="1" x14ac:dyDescent="0.2">
      <c r="C246" s="177" t="s">
        <v>268</v>
      </c>
      <c r="D246" s="177"/>
      <c r="E246" s="177"/>
      <c r="F246" s="177"/>
      <c r="G246" s="177"/>
      <c r="H246" s="177"/>
      <c r="I246" s="177"/>
      <c r="J246" s="177"/>
      <c r="K246" s="177"/>
      <c r="L246" s="177"/>
      <c r="M246" s="176">
        <v>5504.4</v>
      </c>
      <c r="N246" s="176"/>
      <c r="O246" s="176"/>
      <c r="P246" s="14"/>
      <c r="Q246" s="14"/>
      <c r="R246" s="14"/>
      <c r="S246" s="14"/>
    </row>
    <row r="247" spans="1:19" ht="12" customHeight="1" x14ac:dyDescent="0.2">
      <c r="C247" s="177" t="s">
        <v>281</v>
      </c>
      <c r="D247" s="177"/>
      <c r="E247" s="177"/>
      <c r="F247" s="177"/>
      <c r="G247" s="177"/>
      <c r="H247" s="177"/>
      <c r="I247" s="177"/>
      <c r="J247" s="177"/>
      <c r="K247" s="177"/>
      <c r="L247" s="177"/>
      <c r="M247" s="176">
        <v>2172651.9300000002</v>
      </c>
      <c r="N247" s="176"/>
      <c r="O247" s="176"/>
      <c r="P247" s="14"/>
      <c r="Q247" s="14"/>
      <c r="R247" s="14"/>
      <c r="S247" s="14"/>
    </row>
    <row r="248" spans="1:19" ht="12" customHeight="1" x14ac:dyDescent="0.2">
      <c r="C248" s="136" t="s">
        <v>33</v>
      </c>
      <c r="D248" s="137"/>
      <c r="E248" s="137"/>
      <c r="F248" s="137"/>
      <c r="G248" s="137"/>
      <c r="H248" s="137"/>
      <c r="I248" s="137"/>
      <c r="J248" s="137"/>
      <c r="K248" s="137"/>
      <c r="L248" s="138"/>
      <c r="M248" s="217">
        <f>SUM(M244:O247)</f>
        <v>3056770.04</v>
      </c>
      <c r="N248" s="209"/>
      <c r="O248" s="209"/>
      <c r="P248" s="14"/>
      <c r="Q248" s="14"/>
      <c r="R248" s="14"/>
      <c r="S248" s="14"/>
    </row>
    <row r="249" spans="1:19" x14ac:dyDescent="0.2">
      <c r="A249" s="25"/>
      <c r="B249" s="37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</row>
    <row r="250" spans="1:19" x14ac:dyDescent="0.2">
      <c r="A250" s="25"/>
      <c r="B250" s="37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</row>
    <row r="251" spans="1:19" ht="26.25" customHeight="1" x14ac:dyDescent="0.2">
      <c r="A251" s="25"/>
      <c r="B251" s="37" t="s">
        <v>271</v>
      </c>
      <c r="C251" s="223" t="s">
        <v>273</v>
      </c>
      <c r="D251" s="223"/>
      <c r="E251" s="223"/>
      <c r="F251" s="223"/>
      <c r="G251" s="223"/>
      <c r="H251" s="223"/>
      <c r="I251" s="223"/>
      <c r="J251" s="223"/>
      <c r="K251" s="223"/>
      <c r="L251" s="223"/>
      <c r="M251" s="223"/>
      <c r="N251" s="223"/>
      <c r="O251" s="223"/>
      <c r="P251" s="39"/>
    </row>
    <row r="252" spans="1:19" x14ac:dyDescent="0.2">
      <c r="A252" s="25"/>
      <c r="B252" s="37"/>
      <c r="C252" s="175" t="s">
        <v>31</v>
      </c>
      <c r="D252" s="175"/>
      <c r="E252" s="175"/>
      <c r="F252" s="175"/>
      <c r="G252" s="175"/>
      <c r="H252" s="175"/>
      <c r="I252" s="175"/>
      <c r="J252" s="175"/>
      <c r="K252" s="175"/>
      <c r="L252" s="175"/>
      <c r="M252" s="150" t="s">
        <v>36</v>
      </c>
      <c r="N252" s="151"/>
      <c r="O252" s="152"/>
      <c r="P252" s="39"/>
    </row>
    <row r="253" spans="1:19" x14ac:dyDescent="0.2">
      <c r="A253" s="25"/>
      <c r="B253" s="37"/>
      <c r="C253" s="177" t="s">
        <v>272</v>
      </c>
      <c r="D253" s="177"/>
      <c r="E253" s="177"/>
      <c r="F253" s="177"/>
      <c r="G253" s="177"/>
      <c r="H253" s="177"/>
      <c r="I253" s="177"/>
      <c r="J253" s="177"/>
      <c r="K253" s="177"/>
      <c r="L253" s="177"/>
      <c r="M253" s="176">
        <v>225585</v>
      </c>
      <c r="N253" s="176"/>
      <c r="O253" s="176"/>
      <c r="P253" s="39"/>
    </row>
    <row r="254" spans="1:19" x14ac:dyDescent="0.2">
      <c r="A254" s="25"/>
      <c r="B254" s="37"/>
      <c r="C254" s="177" t="s">
        <v>274</v>
      </c>
      <c r="D254" s="177"/>
      <c r="E254" s="177"/>
      <c r="F254" s="177"/>
      <c r="G254" s="177"/>
      <c r="H254" s="177"/>
      <c r="I254" s="177"/>
      <c r="J254" s="177"/>
      <c r="K254" s="177"/>
      <c r="L254" s="177"/>
      <c r="M254" s="176">
        <v>5504.4</v>
      </c>
      <c r="N254" s="176"/>
      <c r="O254" s="176"/>
      <c r="P254" s="39"/>
    </row>
    <row r="255" spans="1:19" x14ac:dyDescent="0.2">
      <c r="A255" s="25"/>
      <c r="B255" s="37"/>
      <c r="C255" s="177" t="s">
        <v>275</v>
      </c>
      <c r="D255" s="177"/>
      <c r="E255" s="177"/>
      <c r="F255" s="177"/>
      <c r="G255" s="177"/>
      <c r="H255" s="177"/>
      <c r="I255" s="177"/>
      <c r="J255" s="177"/>
      <c r="K255" s="177"/>
      <c r="L255" s="177"/>
      <c r="M255" s="176">
        <v>816102.5</v>
      </c>
      <c r="N255" s="176"/>
      <c r="O255" s="176"/>
      <c r="P255" s="39"/>
    </row>
    <row r="256" spans="1:19" x14ac:dyDescent="0.2">
      <c r="A256" s="25"/>
      <c r="B256" s="37"/>
      <c r="C256" s="177" t="s">
        <v>276</v>
      </c>
      <c r="D256" s="177"/>
      <c r="E256" s="177"/>
      <c r="F256" s="177"/>
      <c r="G256" s="177"/>
      <c r="H256" s="177"/>
      <c r="I256" s="177"/>
      <c r="J256" s="177"/>
      <c r="K256" s="177"/>
      <c r="L256" s="177"/>
      <c r="M256" s="176">
        <v>225585</v>
      </c>
      <c r="N256" s="176"/>
      <c r="O256" s="176"/>
      <c r="P256" s="39"/>
    </row>
    <row r="257" spans="1:19" x14ac:dyDescent="0.2">
      <c r="A257" s="25"/>
      <c r="B257" s="37"/>
      <c r="C257" s="177" t="s">
        <v>277</v>
      </c>
      <c r="D257" s="177"/>
      <c r="E257" s="177"/>
      <c r="F257" s="177"/>
      <c r="G257" s="177"/>
      <c r="H257" s="177"/>
      <c r="I257" s="177"/>
      <c r="J257" s="177"/>
      <c r="K257" s="177"/>
      <c r="L257" s="177"/>
      <c r="M257" s="176">
        <v>821710</v>
      </c>
      <c r="N257" s="176"/>
      <c r="O257" s="176"/>
      <c r="P257" s="39"/>
    </row>
    <row r="258" spans="1:19" x14ac:dyDescent="0.2">
      <c r="A258" s="25"/>
      <c r="B258" s="37"/>
      <c r="C258" s="177" t="s">
        <v>278</v>
      </c>
      <c r="D258" s="177"/>
      <c r="E258" s="177"/>
      <c r="F258" s="177"/>
      <c r="G258" s="177"/>
      <c r="H258" s="177"/>
      <c r="I258" s="177"/>
      <c r="J258" s="177"/>
      <c r="K258" s="177"/>
      <c r="L258" s="177"/>
      <c r="M258" s="176">
        <v>5504.4</v>
      </c>
      <c r="N258" s="176"/>
      <c r="O258" s="176"/>
      <c r="P258" s="39"/>
    </row>
    <row r="259" spans="1:19" x14ac:dyDescent="0.2">
      <c r="A259" s="25"/>
      <c r="B259" s="37"/>
      <c r="C259" s="177" t="s">
        <v>279</v>
      </c>
      <c r="D259" s="177"/>
      <c r="E259" s="177"/>
      <c r="F259" s="177"/>
      <c r="G259" s="177"/>
      <c r="H259" s="177"/>
      <c r="I259" s="177"/>
      <c r="J259" s="177"/>
      <c r="K259" s="177"/>
      <c r="L259" s="177"/>
      <c r="M259" s="176">
        <v>5504.4</v>
      </c>
      <c r="N259" s="176"/>
      <c r="O259" s="176"/>
      <c r="P259" s="39"/>
    </row>
    <row r="260" spans="1:19" x14ac:dyDescent="0.2">
      <c r="A260" s="25"/>
      <c r="B260" s="37"/>
      <c r="C260" s="177" t="s">
        <v>280</v>
      </c>
      <c r="D260" s="177"/>
      <c r="E260" s="177"/>
      <c r="F260" s="177"/>
      <c r="G260" s="177"/>
      <c r="H260" s="177"/>
      <c r="I260" s="177"/>
      <c r="J260" s="177"/>
      <c r="K260" s="177"/>
      <c r="L260" s="177"/>
      <c r="M260" s="176">
        <v>218334.9</v>
      </c>
      <c r="N260" s="176"/>
      <c r="O260" s="176"/>
      <c r="P260" s="39"/>
    </row>
    <row r="261" spans="1:19" x14ac:dyDescent="0.2">
      <c r="A261" s="25"/>
      <c r="B261" s="37"/>
      <c r="C261" s="136" t="s">
        <v>33</v>
      </c>
      <c r="D261" s="137"/>
      <c r="E261" s="137"/>
      <c r="F261" s="137"/>
      <c r="G261" s="137"/>
      <c r="H261" s="137"/>
      <c r="I261" s="137"/>
      <c r="J261" s="137"/>
      <c r="K261" s="137"/>
      <c r="L261" s="138"/>
      <c r="M261" s="217">
        <f>SUM(M253:O260)</f>
        <v>2323830.5999999996</v>
      </c>
      <c r="N261" s="209"/>
      <c r="O261" s="209"/>
      <c r="P261" s="39"/>
    </row>
    <row r="262" spans="1:19" x14ac:dyDescent="0.2">
      <c r="A262" s="25"/>
      <c r="B262" s="37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</row>
    <row r="263" spans="1:19" s="25" customFormat="1" ht="11.25" x14ac:dyDescent="0.2">
      <c r="B263" s="49" t="s">
        <v>25</v>
      </c>
      <c r="C263" s="42" t="s">
        <v>170</v>
      </c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90"/>
    </row>
    <row r="264" spans="1:19" x14ac:dyDescent="0.2">
      <c r="B264" s="18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</row>
    <row r="265" spans="1:19" ht="12" customHeight="1" x14ac:dyDescent="0.2">
      <c r="C265" s="175" t="s">
        <v>31</v>
      </c>
      <c r="D265" s="175"/>
      <c r="E265" s="175"/>
      <c r="F265" s="175"/>
      <c r="G265" s="175"/>
      <c r="H265" s="175"/>
      <c r="I265" s="175"/>
      <c r="J265" s="175"/>
      <c r="K265" s="175"/>
      <c r="L265" s="175"/>
      <c r="M265" s="150" t="s">
        <v>36</v>
      </c>
      <c r="N265" s="151"/>
      <c r="O265" s="152"/>
      <c r="P265" s="14"/>
      <c r="Q265" s="14"/>
      <c r="R265" s="14"/>
      <c r="S265" s="14"/>
    </row>
    <row r="266" spans="1:19" ht="12" customHeight="1" x14ac:dyDescent="0.2">
      <c r="C266" s="177" t="s">
        <v>218</v>
      </c>
      <c r="D266" s="177"/>
      <c r="E266" s="177"/>
      <c r="F266" s="177"/>
      <c r="G266" s="177"/>
      <c r="H266" s="177"/>
      <c r="I266" s="177"/>
      <c r="J266" s="177"/>
      <c r="K266" s="177"/>
      <c r="L266" s="177"/>
      <c r="M266" s="166">
        <v>11765695.970000001</v>
      </c>
      <c r="N266" s="122"/>
      <c r="O266" s="122"/>
      <c r="P266" s="14"/>
      <c r="Q266" s="14"/>
      <c r="R266" s="14"/>
      <c r="S266" s="14"/>
    </row>
    <row r="267" spans="1:19" ht="12" customHeight="1" x14ac:dyDescent="0.2">
      <c r="C267" s="177" t="s">
        <v>219</v>
      </c>
      <c r="D267" s="177"/>
      <c r="E267" s="177"/>
      <c r="F267" s="177"/>
      <c r="G267" s="177"/>
      <c r="H267" s="177"/>
      <c r="I267" s="177"/>
      <c r="J267" s="177"/>
      <c r="K267" s="177"/>
      <c r="L267" s="177"/>
      <c r="M267" s="166">
        <v>51953888.43</v>
      </c>
      <c r="N267" s="122"/>
      <c r="O267" s="122"/>
      <c r="P267" s="14"/>
      <c r="Q267" s="14"/>
      <c r="R267" s="14"/>
      <c r="S267" s="14"/>
    </row>
    <row r="268" spans="1:19" ht="12" customHeight="1" x14ac:dyDescent="0.2">
      <c r="C268" s="177" t="s">
        <v>220</v>
      </c>
      <c r="D268" s="177"/>
      <c r="E268" s="177"/>
      <c r="F268" s="177"/>
      <c r="G268" s="177"/>
      <c r="H268" s="177"/>
      <c r="I268" s="177"/>
      <c r="J268" s="177"/>
      <c r="K268" s="177"/>
      <c r="L268" s="177"/>
      <c r="M268" s="166">
        <v>0</v>
      </c>
      <c r="N268" s="122"/>
      <c r="O268" s="122"/>
      <c r="P268" s="14"/>
      <c r="Q268" s="14"/>
      <c r="R268" s="14"/>
      <c r="S268" s="14"/>
    </row>
    <row r="269" spans="1:19" ht="12" customHeight="1" x14ac:dyDescent="0.2">
      <c r="C269" s="177" t="s">
        <v>221</v>
      </c>
      <c r="D269" s="177"/>
      <c r="E269" s="177"/>
      <c r="F269" s="177"/>
      <c r="G269" s="177"/>
      <c r="H269" s="177"/>
      <c r="I269" s="177"/>
      <c r="J269" s="177"/>
      <c r="K269" s="177"/>
      <c r="L269" s="177"/>
      <c r="M269" s="166">
        <v>0</v>
      </c>
      <c r="N269" s="122"/>
      <c r="O269" s="122"/>
      <c r="P269" s="14"/>
      <c r="Q269" s="14"/>
      <c r="R269" s="14"/>
      <c r="S269" s="14"/>
    </row>
    <row r="270" spans="1:19" ht="12" customHeight="1" x14ac:dyDescent="0.2">
      <c r="C270" s="133" t="s">
        <v>222</v>
      </c>
      <c r="D270" s="133"/>
      <c r="E270" s="133"/>
      <c r="F270" s="133"/>
      <c r="G270" s="133"/>
      <c r="H270" s="133"/>
      <c r="I270" s="133"/>
      <c r="J270" s="133"/>
      <c r="K270" s="133"/>
      <c r="L270" s="133"/>
      <c r="M270" s="209">
        <f>SUM(M266:O269)</f>
        <v>63719584.399999999</v>
      </c>
      <c r="N270" s="209"/>
      <c r="O270" s="209"/>
      <c r="P270" s="14"/>
      <c r="Q270" s="14"/>
      <c r="R270" s="14"/>
      <c r="S270" s="14"/>
    </row>
    <row r="271" spans="1:19" ht="12" customHeight="1" x14ac:dyDescent="0.2">
      <c r="C271" s="136" t="s">
        <v>33</v>
      </c>
      <c r="D271" s="137"/>
      <c r="E271" s="137"/>
      <c r="F271" s="137"/>
      <c r="G271" s="137"/>
      <c r="H271" s="137"/>
      <c r="I271" s="137"/>
      <c r="J271" s="137"/>
      <c r="K271" s="137"/>
      <c r="L271" s="138"/>
      <c r="M271" s="209">
        <f>SUM(M270,)</f>
        <v>63719584.399999999</v>
      </c>
      <c r="N271" s="209"/>
      <c r="O271" s="209"/>
      <c r="P271" s="14"/>
      <c r="Q271" s="14"/>
      <c r="R271" s="14"/>
      <c r="S271" s="14"/>
    </row>
    <row r="272" spans="1:19" x14ac:dyDescent="0.2">
      <c r="B272" s="18"/>
      <c r="C272" s="14"/>
      <c r="D272" s="92"/>
      <c r="E272" s="92"/>
      <c r="F272" s="92"/>
      <c r="G272" s="92"/>
      <c r="H272" s="92"/>
      <c r="I272" s="92"/>
      <c r="J272" s="92"/>
      <c r="K272" s="92"/>
      <c r="L272" s="92"/>
      <c r="M272" s="93"/>
      <c r="N272" s="93"/>
      <c r="O272" s="93"/>
      <c r="P272" s="14"/>
    </row>
    <row r="273" spans="1:16" x14ac:dyDescent="0.2">
      <c r="B273" s="18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214"/>
      <c r="N273" s="214"/>
      <c r="O273" s="214"/>
      <c r="P273" s="14"/>
    </row>
    <row r="274" spans="1:16" x14ac:dyDescent="0.2">
      <c r="B274" s="18" t="s">
        <v>27</v>
      </c>
      <c r="C274" s="42" t="s">
        <v>171</v>
      </c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</row>
    <row r="275" spans="1:16" x14ac:dyDescent="0.2">
      <c r="B275" s="1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</row>
    <row r="276" spans="1:16" x14ac:dyDescent="0.2">
      <c r="B276" s="18"/>
      <c r="C276" s="175" t="s">
        <v>31</v>
      </c>
      <c r="D276" s="175"/>
      <c r="E276" s="175"/>
      <c r="F276" s="175"/>
      <c r="G276" s="175"/>
      <c r="H276" s="175"/>
      <c r="I276" s="175"/>
      <c r="J276" s="175"/>
      <c r="K276" s="175"/>
      <c r="L276" s="175"/>
      <c r="M276" s="150" t="s">
        <v>36</v>
      </c>
      <c r="N276" s="151"/>
      <c r="O276" s="152"/>
      <c r="P276" s="14"/>
    </row>
    <row r="277" spans="1:16" x14ac:dyDescent="0.2">
      <c r="B277" s="18"/>
      <c r="C277" s="177" t="s">
        <v>172</v>
      </c>
      <c r="D277" s="177"/>
      <c r="E277" s="177"/>
      <c r="F277" s="177"/>
      <c r="G277" s="177"/>
      <c r="H277" s="177"/>
      <c r="I277" s="177"/>
      <c r="J277" s="177"/>
      <c r="K277" s="177"/>
      <c r="L277" s="177"/>
      <c r="M277" s="161">
        <v>205450.17</v>
      </c>
      <c r="N277" s="162"/>
      <c r="O277" s="162"/>
      <c r="P277" s="14"/>
    </row>
    <row r="278" spans="1:16" x14ac:dyDescent="0.2">
      <c r="B278" s="18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1"/>
      <c r="N278" s="32"/>
      <c r="O278" s="32"/>
      <c r="P278" s="14"/>
    </row>
    <row r="279" spans="1:16" x14ac:dyDescent="0.2">
      <c r="B279" s="18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1"/>
      <c r="N279" s="32"/>
      <c r="O279" s="32"/>
      <c r="P279" s="14"/>
    </row>
    <row r="280" spans="1:16" x14ac:dyDescent="0.2">
      <c r="B280" s="18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1"/>
      <c r="N280" s="32"/>
      <c r="O280" s="32"/>
      <c r="P280" s="14"/>
    </row>
    <row r="281" spans="1:16" x14ac:dyDescent="0.2">
      <c r="A281" s="6"/>
      <c r="B281" s="6"/>
      <c r="C281" s="2" t="s">
        <v>13</v>
      </c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x14ac:dyDescent="0.2">
      <c r="A282" s="6"/>
      <c r="B282" s="6"/>
      <c r="C282" s="2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2" customHeight="1" x14ac:dyDescent="0.2">
      <c r="A283" s="6"/>
      <c r="B283" s="20" t="s">
        <v>26</v>
      </c>
      <c r="C283" s="230" t="s">
        <v>248</v>
      </c>
      <c r="D283" s="230"/>
      <c r="E283" s="230"/>
      <c r="F283" s="230"/>
      <c r="G283" s="230"/>
      <c r="H283" s="230"/>
      <c r="I283" s="230"/>
      <c r="J283" s="230"/>
      <c r="K283" s="230"/>
      <c r="L283" s="230"/>
      <c r="M283" s="230"/>
      <c r="N283" s="230"/>
      <c r="O283" s="230"/>
      <c r="P283" s="230"/>
    </row>
    <row r="284" spans="1:16" x14ac:dyDescent="0.2">
      <c r="A284" s="6"/>
      <c r="B284" s="20"/>
      <c r="C284" s="230"/>
      <c r="D284" s="230"/>
      <c r="E284" s="230"/>
      <c r="F284" s="230"/>
      <c r="G284" s="230"/>
      <c r="H284" s="230"/>
      <c r="I284" s="230"/>
      <c r="J284" s="230"/>
      <c r="K284" s="230"/>
      <c r="L284" s="230"/>
      <c r="M284" s="230"/>
      <c r="N284" s="230"/>
      <c r="O284" s="230"/>
      <c r="P284" s="230"/>
    </row>
    <row r="285" spans="1:16" ht="31.5" customHeight="1" x14ac:dyDescent="0.2">
      <c r="A285" s="6"/>
      <c r="B285" s="17"/>
      <c r="C285" s="230"/>
      <c r="D285" s="230"/>
      <c r="E285" s="230"/>
      <c r="F285" s="230"/>
      <c r="G285" s="230"/>
      <c r="H285" s="230"/>
      <c r="I285" s="230"/>
      <c r="J285" s="230"/>
      <c r="K285" s="230"/>
      <c r="L285" s="230"/>
      <c r="M285" s="230"/>
      <c r="N285" s="230"/>
      <c r="O285" s="230"/>
      <c r="P285" s="230"/>
    </row>
    <row r="286" spans="1:16" x14ac:dyDescent="0.2">
      <c r="A286" s="6"/>
      <c r="B286" s="17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x14ac:dyDescent="0.2">
      <c r="A287" s="6"/>
      <c r="B287" s="17"/>
      <c r="C287" s="6"/>
      <c r="D287" s="6"/>
      <c r="E287" s="210" t="s">
        <v>31</v>
      </c>
      <c r="F287" s="211"/>
      <c r="G287" s="211"/>
      <c r="H287" s="211"/>
      <c r="I287" s="211"/>
      <c r="J287" s="211"/>
      <c r="K287" s="212"/>
      <c r="L287" s="150" t="s">
        <v>36</v>
      </c>
      <c r="M287" s="151"/>
      <c r="N287" s="152"/>
      <c r="P287" s="6"/>
    </row>
    <row r="288" spans="1:16" x14ac:dyDescent="0.2">
      <c r="A288" s="6"/>
      <c r="B288" s="17"/>
      <c r="C288" s="6"/>
      <c r="D288" s="6"/>
      <c r="E288" s="168" t="s">
        <v>207</v>
      </c>
      <c r="F288" s="168"/>
      <c r="G288" s="168"/>
      <c r="H288" s="168"/>
      <c r="I288" s="168"/>
      <c r="J288" s="168"/>
      <c r="K288" s="168"/>
      <c r="L288" s="176">
        <v>19953920.039999999</v>
      </c>
      <c r="M288" s="176"/>
      <c r="N288" s="176"/>
      <c r="P288" s="6"/>
    </row>
    <row r="289" spans="1:19" x14ac:dyDescent="0.2">
      <c r="A289" s="6"/>
      <c r="B289" s="17"/>
      <c r="C289" s="6"/>
      <c r="D289" s="6"/>
      <c r="E289" s="168" t="s">
        <v>208</v>
      </c>
      <c r="F289" s="168"/>
      <c r="G289" s="168"/>
      <c r="H289" s="168"/>
      <c r="I289" s="168"/>
      <c r="J289" s="168"/>
      <c r="K289" s="168"/>
      <c r="L289" s="176">
        <v>40823011.82</v>
      </c>
      <c r="M289" s="176"/>
      <c r="N289" s="176"/>
      <c r="P289" s="6"/>
    </row>
    <row r="290" spans="1:19" x14ac:dyDescent="0.2">
      <c r="A290" s="6"/>
      <c r="B290" s="17"/>
      <c r="C290" s="6"/>
      <c r="D290" s="6"/>
      <c r="E290" s="168" t="s">
        <v>209</v>
      </c>
      <c r="F290" s="168"/>
      <c r="G290" s="168"/>
      <c r="H290" s="168"/>
      <c r="I290" s="168"/>
      <c r="J290" s="168"/>
      <c r="K290" s="168"/>
      <c r="L290" s="176">
        <v>0</v>
      </c>
      <c r="M290" s="176"/>
      <c r="N290" s="176"/>
      <c r="P290" s="6"/>
    </row>
    <row r="291" spans="1:19" x14ac:dyDescent="0.2">
      <c r="A291" s="6"/>
      <c r="B291" s="17"/>
      <c r="C291" s="6"/>
      <c r="D291" s="6"/>
      <c r="E291" s="168" t="s">
        <v>210</v>
      </c>
      <c r="F291" s="168"/>
      <c r="G291" s="168"/>
      <c r="H291" s="168"/>
      <c r="I291" s="168"/>
      <c r="J291" s="168"/>
      <c r="K291" s="168"/>
      <c r="L291" s="176">
        <v>0</v>
      </c>
      <c r="M291" s="176"/>
      <c r="N291" s="176"/>
      <c r="P291" s="6"/>
    </row>
    <row r="292" spans="1:19" x14ac:dyDescent="0.2">
      <c r="A292" s="6"/>
      <c r="B292" s="17"/>
      <c r="C292" s="6"/>
      <c r="D292" s="6"/>
      <c r="E292" s="168" t="s">
        <v>211</v>
      </c>
      <c r="F292" s="168"/>
      <c r="G292" s="168"/>
      <c r="H292" s="168"/>
      <c r="I292" s="168"/>
      <c r="J292" s="168"/>
      <c r="K292" s="168"/>
      <c r="L292" s="176">
        <v>2098802.0699999998</v>
      </c>
      <c r="M292" s="176"/>
      <c r="N292" s="176"/>
      <c r="P292" s="6"/>
    </row>
    <row r="293" spans="1:19" x14ac:dyDescent="0.2">
      <c r="A293" s="6"/>
      <c r="B293" s="17"/>
      <c r="C293" s="6"/>
      <c r="D293" s="6"/>
      <c r="E293" s="136" t="s">
        <v>147</v>
      </c>
      <c r="F293" s="137"/>
      <c r="G293" s="137"/>
      <c r="H293" s="137"/>
      <c r="I293" s="137"/>
      <c r="J293" s="137"/>
      <c r="K293" s="138"/>
      <c r="L293" s="209">
        <f>SUM(L288:N292)</f>
        <v>62875733.93</v>
      </c>
      <c r="M293" s="209"/>
      <c r="N293" s="209"/>
      <c r="P293" s="6"/>
      <c r="S293" s="106"/>
    </row>
    <row r="294" spans="1:19" x14ac:dyDescent="0.2">
      <c r="A294" s="6"/>
      <c r="B294" s="17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9" x14ac:dyDescent="0.2">
      <c r="A295" s="6"/>
      <c r="B295" s="17"/>
      <c r="C295" s="27" t="s">
        <v>245</v>
      </c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9" x14ac:dyDescent="0.2">
      <c r="A296" s="6"/>
      <c r="B296" s="17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9" x14ac:dyDescent="0.2">
      <c r="A297" s="6"/>
      <c r="B297" s="17"/>
      <c r="C297" s="210" t="s">
        <v>31</v>
      </c>
      <c r="D297" s="211"/>
      <c r="E297" s="211"/>
      <c r="F297" s="211"/>
      <c r="G297" s="211"/>
      <c r="H297" s="211"/>
      <c r="I297" s="211"/>
      <c r="J297" s="212"/>
      <c r="K297" s="150" t="s">
        <v>36</v>
      </c>
      <c r="L297" s="151"/>
      <c r="M297" s="152"/>
      <c r="N297" s="150" t="s">
        <v>38</v>
      </c>
      <c r="O297" s="151"/>
      <c r="P297" s="152"/>
    </row>
    <row r="298" spans="1:19" x14ac:dyDescent="0.2">
      <c r="A298" s="6"/>
      <c r="B298" s="17"/>
      <c r="C298" s="102" t="s">
        <v>241</v>
      </c>
      <c r="D298" s="94"/>
      <c r="E298" s="94"/>
      <c r="F298" s="94"/>
      <c r="G298" s="94"/>
      <c r="H298" s="94"/>
      <c r="I298" s="94"/>
      <c r="J298" s="95"/>
      <c r="K298" s="109">
        <v>31541005.100000001</v>
      </c>
      <c r="L298" s="110"/>
      <c r="M298" s="111"/>
      <c r="N298" s="153">
        <f t="shared" ref="N298:N302" si="0">K298/$L$293</f>
        <v>0.50164034880475239</v>
      </c>
      <c r="O298" s="154"/>
      <c r="P298" s="155"/>
    </row>
    <row r="299" spans="1:19" x14ac:dyDescent="0.2">
      <c r="A299" s="6"/>
      <c r="B299" s="17"/>
      <c r="C299" s="102" t="s">
        <v>224</v>
      </c>
      <c r="D299" s="103"/>
      <c r="E299" s="103"/>
      <c r="F299" s="103"/>
      <c r="G299" s="103"/>
      <c r="H299" s="103"/>
      <c r="I299" s="103"/>
      <c r="J299" s="104"/>
      <c r="K299" s="109">
        <v>8508008.9600000009</v>
      </c>
      <c r="L299" s="110"/>
      <c r="M299" s="111"/>
      <c r="N299" s="153">
        <f t="shared" si="0"/>
        <v>0.13531466637784345</v>
      </c>
      <c r="O299" s="154"/>
      <c r="P299" s="155"/>
    </row>
    <row r="300" spans="1:19" x14ac:dyDescent="0.2">
      <c r="A300" s="6"/>
      <c r="B300" s="17"/>
      <c r="C300" s="102" t="s">
        <v>254</v>
      </c>
      <c r="D300" s="103"/>
      <c r="E300" s="103"/>
      <c r="F300" s="103"/>
      <c r="G300" s="103"/>
      <c r="H300" s="103"/>
      <c r="I300" s="103"/>
      <c r="J300" s="104"/>
      <c r="K300" s="109">
        <v>3412096.8</v>
      </c>
      <c r="L300" s="110"/>
      <c r="M300" s="111"/>
      <c r="N300" s="153">
        <f t="shared" ref="N300" si="1">K300/$L$293</f>
        <v>5.426730769932183E-2</v>
      </c>
      <c r="O300" s="154"/>
      <c r="P300" s="155"/>
    </row>
    <row r="301" spans="1:19" x14ac:dyDescent="0.2">
      <c r="A301" s="6"/>
      <c r="B301" s="17"/>
      <c r="C301" s="102" t="s">
        <v>265</v>
      </c>
      <c r="D301" s="103"/>
      <c r="E301" s="103"/>
      <c r="F301" s="103"/>
      <c r="G301" s="103"/>
      <c r="H301" s="103"/>
      <c r="I301" s="103"/>
      <c r="J301" s="104"/>
      <c r="K301" s="109">
        <v>3085378.3</v>
      </c>
      <c r="L301" s="110"/>
      <c r="M301" s="111"/>
      <c r="N301" s="153">
        <f t="shared" ref="N301" si="2">K301/$L$293</f>
        <v>4.9071050262967479E-2</v>
      </c>
      <c r="O301" s="154"/>
      <c r="P301" s="155"/>
    </row>
    <row r="302" spans="1:19" ht="13.5" customHeight="1" x14ac:dyDescent="0.2">
      <c r="A302" s="6"/>
      <c r="B302" s="17"/>
      <c r="C302" s="102" t="s">
        <v>231</v>
      </c>
      <c r="D302" s="103"/>
      <c r="E302" s="103"/>
      <c r="F302" s="103"/>
      <c r="G302" s="103"/>
      <c r="H302" s="103"/>
      <c r="I302" s="103"/>
      <c r="J302" s="104"/>
      <c r="K302" s="109">
        <v>9100009.2599999998</v>
      </c>
      <c r="L302" s="110"/>
      <c r="M302" s="111"/>
      <c r="N302" s="153">
        <f t="shared" si="0"/>
        <v>0.14473006820295894</v>
      </c>
      <c r="O302" s="154"/>
      <c r="P302" s="155"/>
    </row>
    <row r="303" spans="1:19" s="25" customFormat="1" x14ac:dyDescent="0.2">
      <c r="A303" s="6"/>
      <c r="B303" s="17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9" s="25" customFormat="1" x14ac:dyDescent="0.2">
      <c r="A304" s="1"/>
      <c r="B304" s="21" t="s">
        <v>16</v>
      </c>
      <c r="C304" s="12" t="s">
        <v>17</v>
      </c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7" s="25" customFormat="1" x14ac:dyDescent="0.2">
      <c r="A305" s="1"/>
      <c r="B305" s="21"/>
      <c r="C305" s="12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7" s="25" customFormat="1" ht="12" customHeight="1" x14ac:dyDescent="0.2">
      <c r="A306" s="24"/>
      <c r="B306" s="49" t="s">
        <v>26</v>
      </c>
      <c r="C306" s="235" t="s">
        <v>173</v>
      </c>
      <c r="D306" s="235"/>
      <c r="E306" s="235"/>
      <c r="F306" s="235"/>
      <c r="G306" s="235"/>
      <c r="H306" s="235"/>
      <c r="I306" s="235"/>
      <c r="J306" s="235"/>
      <c r="K306" s="235"/>
      <c r="L306" s="235"/>
      <c r="M306" s="235"/>
      <c r="N306" s="235"/>
      <c r="O306" s="235"/>
      <c r="P306" s="235"/>
      <c r="Q306" s="18"/>
    </row>
    <row r="307" spans="1:17" x14ac:dyDescent="0.2">
      <c r="A307" s="24"/>
      <c r="B307" s="37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</row>
    <row r="308" spans="1:17" ht="12" customHeight="1" x14ac:dyDescent="0.2">
      <c r="A308" s="25"/>
      <c r="B308" s="49" t="s">
        <v>25</v>
      </c>
      <c r="C308" s="235" t="s">
        <v>51</v>
      </c>
      <c r="D308" s="235"/>
      <c r="E308" s="235"/>
      <c r="F308" s="235"/>
      <c r="G308" s="235"/>
      <c r="H308" s="235"/>
      <c r="I308" s="235"/>
      <c r="J308" s="235"/>
      <c r="K308" s="235"/>
      <c r="L308" s="235"/>
      <c r="M308" s="235"/>
      <c r="N308" s="235"/>
      <c r="O308" s="235"/>
      <c r="P308" s="235"/>
    </row>
    <row r="309" spans="1:17" x14ac:dyDescent="0.2">
      <c r="A309" s="25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</row>
    <row r="310" spans="1:17" ht="24.75" customHeight="1" x14ac:dyDescent="0.2">
      <c r="B310" s="18"/>
      <c r="C310" s="235" t="s">
        <v>174</v>
      </c>
      <c r="D310" s="235"/>
      <c r="E310" s="235"/>
      <c r="F310" s="235"/>
      <c r="G310" s="235"/>
      <c r="H310" s="235"/>
      <c r="I310" s="235"/>
      <c r="J310" s="235"/>
      <c r="K310" s="235"/>
      <c r="L310" s="235"/>
      <c r="M310" s="235"/>
      <c r="N310" s="235"/>
      <c r="O310" s="235"/>
      <c r="P310" s="235"/>
    </row>
    <row r="311" spans="1:17" x14ac:dyDescent="0.2">
      <c r="B311" s="18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</row>
    <row r="312" spans="1:17" x14ac:dyDescent="0.2">
      <c r="A312" s="2"/>
      <c r="B312" s="21" t="s">
        <v>20</v>
      </c>
      <c r="C312" s="12" t="s">
        <v>21</v>
      </c>
    </row>
    <row r="313" spans="1:17" x14ac:dyDescent="0.2">
      <c r="A313" s="2"/>
      <c r="B313" s="21"/>
      <c r="C313" s="12"/>
    </row>
    <row r="314" spans="1:17" x14ac:dyDescent="0.2">
      <c r="A314" s="13"/>
      <c r="B314" s="22"/>
      <c r="C314" s="2" t="s">
        <v>14</v>
      </c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</row>
    <row r="315" spans="1:17" x14ac:dyDescent="0.2">
      <c r="A315" s="13"/>
      <c r="B315" s="22"/>
      <c r="C315" s="2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</row>
    <row r="316" spans="1:17" ht="12" customHeight="1" x14ac:dyDescent="0.2">
      <c r="A316" s="13"/>
      <c r="B316" s="50" t="s">
        <v>26</v>
      </c>
      <c r="C316" s="236" t="s">
        <v>24</v>
      </c>
      <c r="D316" s="236"/>
      <c r="E316" s="236"/>
      <c r="F316" s="236"/>
      <c r="G316" s="236"/>
      <c r="H316" s="236"/>
      <c r="I316" s="236"/>
      <c r="J316" s="236"/>
      <c r="K316" s="236"/>
      <c r="L316" s="236"/>
      <c r="M316" s="236"/>
      <c r="N316" s="236"/>
      <c r="O316" s="236"/>
      <c r="P316" s="236"/>
    </row>
    <row r="318" spans="1:17" ht="12.75" customHeight="1" x14ac:dyDescent="0.2">
      <c r="C318" s="121" t="s">
        <v>31</v>
      </c>
      <c r="D318" s="121"/>
      <c r="E318" s="121"/>
      <c r="F318" s="121"/>
      <c r="G318" s="121"/>
      <c r="H318" s="121"/>
      <c r="I318" s="150">
        <v>2024</v>
      </c>
      <c r="J318" s="151"/>
      <c r="K318" s="152"/>
      <c r="L318" s="150">
        <v>2023</v>
      </c>
      <c r="M318" s="151"/>
      <c r="N318" s="152"/>
    </row>
    <row r="319" spans="1:17" ht="12.75" customHeight="1" x14ac:dyDescent="0.2">
      <c r="A319" s="1"/>
      <c r="C319" s="167" t="s">
        <v>223</v>
      </c>
      <c r="D319" s="167"/>
      <c r="E319" s="167"/>
      <c r="F319" s="167"/>
      <c r="G319" s="167"/>
      <c r="H319" s="167"/>
      <c r="I319" s="232">
        <v>10000</v>
      </c>
      <c r="J319" s="233"/>
      <c r="K319" s="234"/>
      <c r="L319" s="232">
        <v>10000</v>
      </c>
      <c r="M319" s="233"/>
      <c r="N319" s="234"/>
    </row>
    <row r="320" spans="1:17" ht="12.75" customHeight="1" x14ac:dyDescent="0.2">
      <c r="A320" s="1"/>
      <c r="C320" s="167" t="s">
        <v>186</v>
      </c>
      <c r="D320" s="167"/>
      <c r="E320" s="167"/>
      <c r="F320" s="167"/>
      <c r="G320" s="167"/>
      <c r="H320" s="167"/>
      <c r="I320" s="232">
        <f>J27</f>
        <v>909147.66</v>
      </c>
      <c r="J320" s="233"/>
      <c r="K320" s="234"/>
      <c r="L320" s="232">
        <v>247185.58</v>
      </c>
      <c r="M320" s="233"/>
      <c r="N320" s="234"/>
    </row>
    <row r="321" spans="1:19" ht="12.75" customHeight="1" x14ac:dyDescent="0.2">
      <c r="A321" s="1"/>
      <c r="C321" s="167" t="s">
        <v>212</v>
      </c>
      <c r="D321" s="167"/>
      <c r="E321" s="167"/>
      <c r="F321" s="167"/>
      <c r="G321" s="167"/>
      <c r="H321" s="167"/>
      <c r="I321" s="232">
        <v>0</v>
      </c>
      <c r="J321" s="233"/>
      <c r="K321" s="234"/>
      <c r="L321" s="232">
        <v>0</v>
      </c>
      <c r="M321" s="233"/>
      <c r="N321" s="234"/>
    </row>
    <row r="322" spans="1:19" ht="12.75" customHeight="1" x14ac:dyDescent="0.2">
      <c r="A322" s="1"/>
      <c r="C322" s="167" t="s">
        <v>187</v>
      </c>
      <c r="D322" s="167"/>
      <c r="E322" s="167"/>
      <c r="F322" s="167"/>
      <c r="G322" s="167"/>
      <c r="H322" s="167"/>
      <c r="I322" s="232">
        <f>J28</f>
        <v>0</v>
      </c>
      <c r="J322" s="233"/>
      <c r="K322" s="234"/>
      <c r="L322" s="232">
        <v>1000224.1</v>
      </c>
      <c r="M322" s="233"/>
      <c r="N322" s="234"/>
    </row>
    <row r="323" spans="1:19" ht="12.75" customHeight="1" x14ac:dyDescent="0.2">
      <c r="A323" s="1"/>
      <c r="C323" s="167" t="s">
        <v>188</v>
      </c>
      <c r="D323" s="167"/>
      <c r="E323" s="167"/>
      <c r="F323" s="167"/>
      <c r="G323" s="167"/>
      <c r="H323" s="167"/>
      <c r="I323" s="232">
        <v>0</v>
      </c>
      <c r="J323" s="233"/>
      <c r="K323" s="234"/>
      <c r="L323" s="232">
        <v>0</v>
      </c>
      <c r="M323" s="233"/>
      <c r="N323" s="234"/>
    </row>
    <row r="324" spans="1:19" s="25" customFormat="1" ht="12.75" customHeight="1" x14ac:dyDescent="0.2">
      <c r="A324" s="7"/>
      <c r="B324" s="7"/>
      <c r="C324" s="167" t="s">
        <v>213</v>
      </c>
      <c r="D324" s="167"/>
      <c r="E324" s="167"/>
      <c r="F324" s="167"/>
      <c r="G324" s="167"/>
      <c r="H324" s="167"/>
      <c r="I324" s="232">
        <v>0</v>
      </c>
      <c r="J324" s="233"/>
      <c r="K324" s="234"/>
      <c r="L324" s="232">
        <v>0</v>
      </c>
      <c r="M324" s="233"/>
      <c r="N324" s="234"/>
      <c r="O324" s="7"/>
      <c r="P324" s="7"/>
    </row>
    <row r="325" spans="1:19" s="25" customFormat="1" ht="12.75" customHeight="1" x14ac:dyDescent="0.2">
      <c r="A325" s="7"/>
      <c r="B325" s="7"/>
      <c r="C325" s="244" t="s">
        <v>148</v>
      </c>
      <c r="D325" s="244"/>
      <c r="E325" s="244"/>
      <c r="F325" s="244"/>
      <c r="G325" s="244"/>
      <c r="H325" s="244"/>
      <c r="I325" s="163">
        <f>SUM(I319:K324)</f>
        <v>919147.66</v>
      </c>
      <c r="J325" s="164"/>
      <c r="K325" s="165"/>
      <c r="L325" s="163">
        <f>SUM(L319:N324)</f>
        <v>1257409.68</v>
      </c>
      <c r="M325" s="164"/>
      <c r="N325" s="165"/>
      <c r="O325" s="7"/>
      <c r="P325" s="7"/>
    </row>
    <row r="326" spans="1:19" s="25" customForma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9" x14ac:dyDescent="0.2">
      <c r="A327" s="1"/>
      <c r="B327" s="19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9" x14ac:dyDescent="0.2">
      <c r="A328" s="1"/>
    </row>
    <row r="329" spans="1:19" s="14" customFormat="1" ht="25.5" customHeight="1" x14ac:dyDescent="0.2">
      <c r="A329" s="7"/>
      <c r="B329" s="2" t="s">
        <v>22</v>
      </c>
      <c r="C329" s="231" t="s">
        <v>23</v>
      </c>
      <c r="D329" s="231"/>
      <c r="E329" s="231"/>
      <c r="F329" s="231"/>
      <c r="G329" s="231"/>
      <c r="H329" s="231"/>
      <c r="I329" s="231"/>
      <c r="J329" s="231"/>
      <c r="K329" s="231"/>
      <c r="L329" s="231"/>
      <c r="M329" s="231"/>
      <c r="N329" s="231"/>
      <c r="O329" s="231"/>
      <c r="P329" s="231"/>
    </row>
    <row r="331" spans="1:19" x14ac:dyDescent="0.2">
      <c r="A331" s="14"/>
      <c r="B331" s="96"/>
      <c r="C331" s="97" t="s">
        <v>175</v>
      </c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</row>
    <row r="332" spans="1:19" x14ac:dyDescent="0.2">
      <c r="A332" s="14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</row>
    <row r="333" spans="1:19" ht="12" customHeight="1" x14ac:dyDescent="0.2">
      <c r="B333" s="14"/>
      <c r="C333" s="14"/>
      <c r="D333" s="14"/>
      <c r="E333" s="121" t="s">
        <v>31</v>
      </c>
      <c r="F333" s="121"/>
      <c r="G333" s="121"/>
      <c r="H333" s="121"/>
      <c r="I333" s="121"/>
      <c r="J333" s="121"/>
      <c r="K333" s="121"/>
      <c r="L333" s="121"/>
      <c r="M333" s="150">
        <v>2024</v>
      </c>
      <c r="N333" s="151"/>
      <c r="O333" s="152"/>
      <c r="P333" s="14"/>
      <c r="Q333" s="14"/>
      <c r="R333" s="14"/>
      <c r="S333" s="14"/>
    </row>
    <row r="334" spans="1:19" ht="12" customHeight="1" x14ac:dyDescent="0.2">
      <c r="B334" s="14"/>
      <c r="D334" s="14"/>
      <c r="E334" s="237" t="s">
        <v>176</v>
      </c>
      <c r="F334" s="238"/>
      <c r="G334" s="238"/>
      <c r="H334" s="238"/>
      <c r="I334" s="238"/>
      <c r="J334" s="238"/>
      <c r="K334" s="238"/>
      <c r="L334" s="239"/>
      <c r="M334" s="240">
        <v>63719584.399999999</v>
      </c>
      <c r="N334" s="241"/>
      <c r="O334" s="242"/>
      <c r="P334" s="14"/>
      <c r="Q334" s="14"/>
      <c r="R334" s="14"/>
      <c r="S334" s="14"/>
    </row>
    <row r="335" spans="1:19" ht="12" customHeight="1" x14ac:dyDescent="0.2">
      <c r="B335" s="14"/>
      <c r="D335" s="14"/>
      <c r="E335" s="237" t="s">
        <v>177</v>
      </c>
      <c r="F335" s="238"/>
      <c r="G335" s="238"/>
      <c r="H335" s="238"/>
      <c r="I335" s="238"/>
      <c r="J335" s="238"/>
      <c r="K335" s="238"/>
      <c r="L335" s="239"/>
      <c r="M335" s="240">
        <f>K336+K337</f>
        <v>358481.94</v>
      </c>
      <c r="N335" s="241"/>
      <c r="O335" s="242"/>
      <c r="P335" s="14"/>
      <c r="Q335" s="14"/>
      <c r="R335" s="14"/>
      <c r="S335" s="14"/>
    </row>
    <row r="336" spans="1:19" ht="12" customHeight="1" x14ac:dyDescent="0.2">
      <c r="B336" s="14"/>
      <c r="D336" s="14"/>
      <c r="E336" s="130" t="s">
        <v>246</v>
      </c>
      <c r="F336" s="131"/>
      <c r="G336" s="131"/>
      <c r="H336" s="131"/>
      <c r="I336" s="131"/>
      <c r="J336" s="131"/>
      <c r="K336" s="156">
        <v>205450.17</v>
      </c>
      <c r="L336" s="157"/>
      <c r="M336" s="158"/>
      <c r="N336" s="159"/>
      <c r="O336" s="160"/>
      <c r="P336" s="14"/>
      <c r="Q336" s="14"/>
      <c r="R336" s="14"/>
      <c r="S336" s="14"/>
    </row>
    <row r="337" spans="1:19" ht="12" customHeight="1" x14ac:dyDescent="0.2">
      <c r="B337" s="14"/>
      <c r="D337" s="14"/>
      <c r="E337" s="130" t="s">
        <v>249</v>
      </c>
      <c r="F337" s="131"/>
      <c r="G337" s="131"/>
      <c r="H337" s="131"/>
      <c r="I337" s="131"/>
      <c r="J337" s="131"/>
      <c r="K337" s="156">
        <v>153031.76999999999</v>
      </c>
      <c r="L337" s="157"/>
      <c r="M337" s="158"/>
      <c r="N337" s="159"/>
      <c r="O337" s="160"/>
      <c r="P337" s="14"/>
      <c r="Q337" s="14"/>
      <c r="R337" s="14"/>
      <c r="S337" s="14"/>
    </row>
    <row r="338" spans="1:19" ht="12" customHeight="1" x14ac:dyDescent="0.2">
      <c r="B338" s="14"/>
      <c r="D338" s="14"/>
      <c r="E338" s="237" t="s">
        <v>178</v>
      </c>
      <c r="F338" s="238"/>
      <c r="G338" s="238"/>
      <c r="H338" s="238"/>
      <c r="I338" s="238"/>
      <c r="J338" s="238"/>
      <c r="K338" s="238"/>
      <c r="L338" s="239"/>
      <c r="M338" s="243">
        <v>0</v>
      </c>
      <c r="N338" s="241"/>
      <c r="O338" s="242"/>
      <c r="P338" s="14"/>
      <c r="Q338" s="14"/>
      <c r="R338" s="14"/>
      <c r="S338" s="14"/>
    </row>
    <row r="339" spans="1:19" ht="12" customHeight="1" x14ac:dyDescent="0.2">
      <c r="B339" s="14"/>
      <c r="D339" s="14"/>
      <c r="E339" s="237" t="s">
        <v>179</v>
      </c>
      <c r="F339" s="238"/>
      <c r="G339" s="238"/>
      <c r="H339" s="238"/>
      <c r="I339" s="238"/>
      <c r="J339" s="238"/>
      <c r="K339" s="238"/>
      <c r="L339" s="239"/>
      <c r="M339" s="200">
        <f>M334+M335-M338</f>
        <v>64078066.339999996</v>
      </c>
      <c r="N339" s="201"/>
      <c r="O339" s="202"/>
      <c r="P339" s="14"/>
      <c r="Q339" s="14"/>
      <c r="R339" s="14"/>
      <c r="S339" s="14"/>
    </row>
    <row r="340" spans="1:19" x14ac:dyDescent="0.2">
      <c r="A340" s="14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</row>
    <row r="341" spans="1:19" x14ac:dyDescent="0.2">
      <c r="C341" s="97" t="s">
        <v>180</v>
      </c>
    </row>
    <row r="342" spans="1:19" x14ac:dyDescent="0.2">
      <c r="C342" s="97"/>
    </row>
    <row r="343" spans="1:19" ht="12" customHeight="1" x14ac:dyDescent="0.2">
      <c r="B343" s="14"/>
      <c r="C343" s="14"/>
      <c r="D343" s="14"/>
      <c r="E343" s="150" t="s">
        <v>31</v>
      </c>
      <c r="F343" s="151"/>
      <c r="G343" s="151"/>
      <c r="H343" s="151"/>
      <c r="I343" s="151"/>
      <c r="J343" s="151"/>
      <c r="K343" s="151"/>
      <c r="L343" s="152"/>
      <c r="M343" s="150">
        <v>2024</v>
      </c>
      <c r="N343" s="151"/>
      <c r="O343" s="152"/>
      <c r="P343" s="14"/>
      <c r="Q343" s="14"/>
      <c r="R343" s="14"/>
      <c r="S343" s="14"/>
    </row>
    <row r="344" spans="1:19" ht="12" customHeight="1" x14ac:dyDescent="0.2">
      <c r="B344" s="14"/>
      <c r="C344" s="14"/>
      <c r="D344" s="14"/>
      <c r="E344" s="237" t="s">
        <v>181</v>
      </c>
      <c r="F344" s="238"/>
      <c r="G344" s="238"/>
      <c r="H344" s="238"/>
      <c r="I344" s="238"/>
      <c r="J344" s="238"/>
      <c r="K344" s="238"/>
      <c r="L344" s="239"/>
      <c r="M344" s="179">
        <v>61071945.240000002</v>
      </c>
      <c r="N344" s="180" t="s">
        <v>135</v>
      </c>
      <c r="O344" s="181" t="s">
        <v>135</v>
      </c>
      <c r="P344" s="14"/>
      <c r="Q344" s="14"/>
      <c r="R344" s="14"/>
      <c r="S344" s="14"/>
    </row>
    <row r="345" spans="1:19" ht="12" customHeight="1" x14ac:dyDescent="0.2">
      <c r="B345" s="14"/>
      <c r="C345" s="14"/>
      <c r="D345" s="14"/>
      <c r="E345" s="237" t="s">
        <v>182</v>
      </c>
      <c r="F345" s="238"/>
      <c r="G345" s="238"/>
      <c r="H345" s="238"/>
      <c r="I345" s="238"/>
      <c r="J345" s="238"/>
      <c r="K345" s="238"/>
      <c r="L345" s="239"/>
      <c r="M345" s="179">
        <f>SUM(K346:L350)</f>
        <v>535596.51</v>
      </c>
      <c r="N345" s="180"/>
      <c r="O345" s="181"/>
      <c r="P345" s="14"/>
      <c r="Q345" s="14"/>
      <c r="R345" s="14"/>
      <c r="S345" s="14"/>
    </row>
    <row r="346" spans="1:19" ht="12" customHeight="1" x14ac:dyDescent="0.2">
      <c r="B346" s="14"/>
      <c r="C346" s="14"/>
      <c r="D346" s="14"/>
      <c r="E346" s="130" t="s">
        <v>250</v>
      </c>
      <c r="F346" s="131"/>
      <c r="G346" s="131"/>
      <c r="H346" s="131"/>
      <c r="I346" s="131"/>
      <c r="J346" s="131"/>
      <c r="K346" s="112">
        <v>240583.13</v>
      </c>
      <c r="L346" s="112"/>
      <c r="M346" s="126"/>
      <c r="N346" s="127"/>
      <c r="O346" s="128"/>
      <c r="P346" s="14"/>
      <c r="Q346" s="14"/>
      <c r="R346" s="14"/>
      <c r="S346" s="14"/>
    </row>
    <row r="347" spans="1:19" ht="12" customHeight="1" x14ac:dyDescent="0.2">
      <c r="B347" s="14"/>
      <c r="C347" s="14"/>
      <c r="D347" s="14"/>
      <c r="E347" s="130" t="s">
        <v>234</v>
      </c>
      <c r="F347" s="131"/>
      <c r="G347" s="131"/>
      <c r="H347" s="131"/>
      <c r="I347" s="131"/>
      <c r="J347" s="131"/>
      <c r="K347" s="112">
        <v>158223.34</v>
      </c>
      <c r="L347" s="112"/>
      <c r="M347" s="126"/>
      <c r="N347" s="127"/>
      <c r="O347" s="128"/>
      <c r="P347" s="14"/>
      <c r="Q347" s="14"/>
      <c r="R347" s="14"/>
      <c r="S347" s="14"/>
    </row>
    <row r="348" spans="1:19" ht="12" customHeight="1" x14ac:dyDescent="0.2">
      <c r="B348" s="14"/>
      <c r="C348" s="14"/>
      <c r="D348" s="14"/>
      <c r="E348" s="130" t="s">
        <v>235</v>
      </c>
      <c r="F348" s="131"/>
      <c r="G348" s="131"/>
      <c r="H348" s="131"/>
      <c r="I348" s="131"/>
      <c r="J348" s="131"/>
      <c r="K348" s="112">
        <v>93290.04</v>
      </c>
      <c r="L348" s="112"/>
      <c r="M348" s="126"/>
      <c r="N348" s="127"/>
      <c r="O348" s="128"/>
      <c r="P348" s="14"/>
      <c r="Q348" s="14"/>
      <c r="R348" s="14"/>
      <c r="S348" s="14"/>
    </row>
    <row r="349" spans="1:19" ht="12" customHeight="1" x14ac:dyDescent="0.2">
      <c r="B349" s="14"/>
      <c r="C349" s="14"/>
      <c r="D349" s="14"/>
      <c r="E349" s="130" t="s">
        <v>236</v>
      </c>
      <c r="F349" s="131"/>
      <c r="G349" s="131"/>
      <c r="H349" s="131"/>
      <c r="I349" s="131"/>
      <c r="J349" s="131"/>
      <c r="K349" s="112">
        <v>0</v>
      </c>
      <c r="L349" s="112"/>
      <c r="M349" s="126"/>
      <c r="N349" s="127"/>
      <c r="O349" s="128"/>
      <c r="P349" s="14"/>
      <c r="Q349" s="14"/>
      <c r="R349" s="14"/>
      <c r="S349" s="14"/>
    </row>
    <row r="350" spans="1:19" ht="12" customHeight="1" x14ac:dyDescent="0.2">
      <c r="B350" s="14"/>
      <c r="C350" s="14"/>
      <c r="D350" s="14"/>
      <c r="E350" s="130" t="s">
        <v>232</v>
      </c>
      <c r="F350" s="131"/>
      <c r="G350" s="131"/>
      <c r="H350" s="131"/>
      <c r="I350" s="131"/>
      <c r="J350" s="131"/>
      <c r="K350" s="112">
        <v>43500</v>
      </c>
      <c r="L350" s="112"/>
      <c r="M350" s="126"/>
      <c r="N350" s="127"/>
      <c r="O350" s="128"/>
      <c r="P350" s="14"/>
      <c r="Q350" s="14"/>
      <c r="R350" s="14"/>
      <c r="S350" s="14"/>
    </row>
    <row r="351" spans="1:19" ht="12" customHeight="1" x14ac:dyDescent="0.2">
      <c r="B351" s="14"/>
      <c r="C351" s="14"/>
      <c r="D351" s="14"/>
      <c r="E351" s="237" t="s">
        <v>183</v>
      </c>
      <c r="F351" s="238"/>
      <c r="G351" s="238"/>
      <c r="H351" s="238"/>
      <c r="I351" s="238"/>
      <c r="J351" s="238"/>
      <c r="K351" s="238"/>
      <c r="L351" s="239"/>
      <c r="M351" s="179">
        <f>K352+K353+K354</f>
        <v>2339385.1999999997</v>
      </c>
      <c r="N351" s="180"/>
      <c r="O351" s="181"/>
      <c r="P351" s="14"/>
      <c r="Q351" s="14"/>
      <c r="R351" s="14"/>
      <c r="S351" s="14"/>
    </row>
    <row r="352" spans="1:19" ht="12" customHeight="1" x14ac:dyDescent="0.2">
      <c r="B352" s="14"/>
      <c r="C352" s="14"/>
      <c r="D352" s="14"/>
      <c r="E352" s="130" t="s">
        <v>227</v>
      </c>
      <c r="F352" s="131"/>
      <c r="G352" s="131"/>
      <c r="H352" s="131"/>
      <c r="I352" s="131"/>
      <c r="J352" s="131"/>
      <c r="K352" s="112">
        <v>1500501.74</v>
      </c>
      <c r="L352" s="112"/>
      <c r="M352" s="179"/>
      <c r="N352" s="180"/>
      <c r="O352" s="181"/>
      <c r="P352" s="14"/>
      <c r="Q352" s="14"/>
      <c r="R352" s="14"/>
      <c r="S352" s="14"/>
    </row>
    <row r="353" spans="2:19" ht="12" customHeight="1" x14ac:dyDescent="0.2">
      <c r="B353" s="14"/>
      <c r="C353" s="14"/>
      <c r="D353" s="14"/>
      <c r="E353" s="130" t="s">
        <v>251</v>
      </c>
      <c r="F353" s="131"/>
      <c r="G353" s="131"/>
      <c r="H353" s="131"/>
      <c r="I353" s="131"/>
      <c r="J353" s="131"/>
      <c r="K353" s="178">
        <v>598300.32999999996</v>
      </c>
      <c r="L353" s="178"/>
      <c r="M353" s="179"/>
      <c r="N353" s="180"/>
      <c r="O353" s="181"/>
      <c r="P353" s="14"/>
      <c r="Q353" s="14"/>
      <c r="R353" s="14"/>
      <c r="S353" s="14"/>
    </row>
    <row r="354" spans="2:19" ht="12" customHeight="1" x14ac:dyDescent="0.2">
      <c r="B354" s="14"/>
      <c r="C354" s="14"/>
      <c r="D354" s="14"/>
      <c r="E354" s="130" t="s">
        <v>252</v>
      </c>
      <c r="F354" s="131"/>
      <c r="G354" s="131"/>
      <c r="H354" s="131"/>
      <c r="I354" s="131"/>
      <c r="J354" s="131"/>
      <c r="K354" s="178">
        <v>240583.13</v>
      </c>
      <c r="L354" s="178"/>
      <c r="M354" s="179"/>
      <c r="N354" s="180"/>
      <c r="O354" s="181"/>
      <c r="P354" s="14"/>
      <c r="Q354" s="14"/>
      <c r="R354" s="14"/>
      <c r="S354" s="14"/>
    </row>
    <row r="355" spans="2:19" x14ac:dyDescent="0.2">
      <c r="B355" s="14"/>
      <c r="C355" s="14"/>
      <c r="D355" s="14"/>
      <c r="E355" s="237" t="s">
        <v>184</v>
      </c>
      <c r="F355" s="238"/>
      <c r="G355" s="238"/>
      <c r="H355" s="238"/>
      <c r="I355" s="238"/>
      <c r="J355" s="238"/>
      <c r="K355" s="238"/>
      <c r="L355" s="239"/>
      <c r="M355" s="224">
        <f>M344-M345+M351</f>
        <v>62875733.930000007</v>
      </c>
      <c r="N355" s="225" t="s">
        <v>135</v>
      </c>
      <c r="O355" s="226" t="s">
        <v>135</v>
      </c>
      <c r="P355" s="14"/>
      <c r="Q355" s="14"/>
      <c r="R355" s="14"/>
      <c r="S355" s="14"/>
    </row>
    <row r="356" spans="2:19" x14ac:dyDescent="0.2">
      <c r="C356" s="97"/>
    </row>
    <row r="361" spans="2:19" x14ac:dyDescent="0.2">
      <c r="D361" s="107" t="s">
        <v>383</v>
      </c>
      <c r="E361" s="107"/>
      <c r="J361" s="107" t="s">
        <v>384</v>
      </c>
    </row>
    <row r="362" spans="2:19" x14ac:dyDescent="0.2">
      <c r="D362" s="107" t="s">
        <v>385</v>
      </c>
      <c r="E362" s="107"/>
      <c r="J362" s="107" t="s">
        <v>386</v>
      </c>
    </row>
  </sheetData>
  <mergeCells count="515">
    <mergeCell ref="C103:E103"/>
    <mergeCell ref="F103:N103"/>
    <mergeCell ref="O103:P103"/>
    <mergeCell ref="C145:E145"/>
    <mergeCell ref="F145:N145"/>
    <mergeCell ref="O145:P145"/>
    <mergeCell ref="C143:E143"/>
    <mergeCell ref="F143:N143"/>
    <mergeCell ref="O143:P143"/>
    <mergeCell ref="C144:E144"/>
    <mergeCell ref="F144:N144"/>
    <mergeCell ref="O144:P144"/>
    <mergeCell ref="C140:E140"/>
    <mergeCell ref="F140:N140"/>
    <mergeCell ref="O140:P140"/>
    <mergeCell ref="C141:E141"/>
    <mergeCell ref="F141:N141"/>
    <mergeCell ref="O141:P141"/>
    <mergeCell ref="C142:E142"/>
    <mergeCell ref="F142:N142"/>
    <mergeCell ref="O142:P142"/>
    <mergeCell ref="C137:E137"/>
    <mergeCell ref="F137:N137"/>
    <mergeCell ref="O137:P137"/>
    <mergeCell ref="C138:E138"/>
    <mergeCell ref="F138:N138"/>
    <mergeCell ref="O138:P138"/>
    <mergeCell ref="C139:E139"/>
    <mergeCell ref="F139:N139"/>
    <mergeCell ref="O139:P139"/>
    <mergeCell ref="C134:E134"/>
    <mergeCell ref="F134:N134"/>
    <mergeCell ref="O134:P134"/>
    <mergeCell ref="C135:E135"/>
    <mergeCell ref="F135:N135"/>
    <mergeCell ref="O135:P135"/>
    <mergeCell ref="C136:E136"/>
    <mergeCell ref="F136:N136"/>
    <mergeCell ref="O136:P136"/>
    <mergeCell ref="C131:E131"/>
    <mergeCell ref="F131:N131"/>
    <mergeCell ref="O131:P131"/>
    <mergeCell ref="C132:E132"/>
    <mergeCell ref="F132:N132"/>
    <mergeCell ref="O132:P132"/>
    <mergeCell ref="C133:E133"/>
    <mergeCell ref="F133:N133"/>
    <mergeCell ref="O133:P133"/>
    <mergeCell ref="C128:E128"/>
    <mergeCell ref="F128:N128"/>
    <mergeCell ref="O128:P128"/>
    <mergeCell ref="C129:E129"/>
    <mergeCell ref="F129:N129"/>
    <mergeCell ref="O129:P129"/>
    <mergeCell ref="C130:E130"/>
    <mergeCell ref="F130:N130"/>
    <mergeCell ref="O130:P130"/>
    <mergeCell ref="C125:E125"/>
    <mergeCell ref="F125:N125"/>
    <mergeCell ref="O125:P125"/>
    <mergeCell ref="C126:E126"/>
    <mergeCell ref="F126:N126"/>
    <mergeCell ref="O126:P126"/>
    <mergeCell ref="C127:E127"/>
    <mergeCell ref="F127:N127"/>
    <mergeCell ref="O127:P127"/>
    <mergeCell ref="C122:E122"/>
    <mergeCell ref="F122:N122"/>
    <mergeCell ref="O122:P122"/>
    <mergeCell ref="C123:E123"/>
    <mergeCell ref="F123:N123"/>
    <mergeCell ref="O123:P123"/>
    <mergeCell ref="C124:E124"/>
    <mergeCell ref="F124:N124"/>
    <mergeCell ref="O124:P124"/>
    <mergeCell ref="C119:E119"/>
    <mergeCell ref="F119:N119"/>
    <mergeCell ref="O119:P119"/>
    <mergeCell ref="C120:E120"/>
    <mergeCell ref="F120:N120"/>
    <mergeCell ref="O120:P120"/>
    <mergeCell ref="C121:E121"/>
    <mergeCell ref="F121:N121"/>
    <mergeCell ref="O121:P121"/>
    <mergeCell ref="C116:E116"/>
    <mergeCell ref="F116:N116"/>
    <mergeCell ref="O116:P116"/>
    <mergeCell ref="C117:E117"/>
    <mergeCell ref="F117:N117"/>
    <mergeCell ref="O117:P117"/>
    <mergeCell ref="C118:E118"/>
    <mergeCell ref="F118:N118"/>
    <mergeCell ref="O118:P118"/>
    <mergeCell ref="C113:E113"/>
    <mergeCell ref="F113:N113"/>
    <mergeCell ref="O113:P113"/>
    <mergeCell ref="C114:E114"/>
    <mergeCell ref="F114:N114"/>
    <mergeCell ref="O114:P114"/>
    <mergeCell ref="C115:E115"/>
    <mergeCell ref="F115:N115"/>
    <mergeCell ref="O115:P115"/>
    <mergeCell ref="C110:E110"/>
    <mergeCell ref="F110:N110"/>
    <mergeCell ref="O110:P110"/>
    <mergeCell ref="C111:E111"/>
    <mergeCell ref="F111:N111"/>
    <mergeCell ref="O111:P111"/>
    <mergeCell ref="C112:E112"/>
    <mergeCell ref="F112:N112"/>
    <mergeCell ref="O112:P112"/>
    <mergeCell ref="F106:N106"/>
    <mergeCell ref="O106:P106"/>
    <mergeCell ref="C107:E107"/>
    <mergeCell ref="F107:N107"/>
    <mergeCell ref="O107:P107"/>
    <mergeCell ref="C108:E108"/>
    <mergeCell ref="F108:N108"/>
    <mergeCell ref="O108:P108"/>
    <mergeCell ref="C109:E109"/>
    <mergeCell ref="F109:N109"/>
    <mergeCell ref="O109:P109"/>
    <mergeCell ref="M256:O256"/>
    <mergeCell ref="C261:L261"/>
    <mergeCell ref="M261:O261"/>
    <mergeCell ref="C257:L257"/>
    <mergeCell ref="M257:O257"/>
    <mergeCell ref="C258:L258"/>
    <mergeCell ref="M258:O258"/>
    <mergeCell ref="C260:L260"/>
    <mergeCell ref="M260:O260"/>
    <mergeCell ref="C259:L259"/>
    <mergeCell ref="M259:O259"/>
    <mergeCell ref="E287:K287"/>
    <mergeCell ref="L287:N287"/>
    <mergeCell ref="M269:O269"/>
    <mergeCell ref="C270:L270"/>
    <mergeCell ref="M270:O270"/>
    <mergeCell ref="C271:L271"/>
    <mergeCell ref="C97:J97"/>
    <mergeCell ref="K97:M97"/>
    <mergeCell ref="D153:O154"/>
    <mergeCell ref="D155:M155"/>
    <mergeCell ref="D156:M156"/>
    <mergeCell ref="D159:M159"/>
    <mergeCell ref="D160:M160"/>
    <mergeCell ref="L199:N199"/>
    <mergeCell ref="M266:O266"/>
    <mergeCell ref="C267:L267"/>
    <mergeCell ref="C277:L277"/>
    <mergeCell ref="C269:L269"/>
    <mergeCell ref="D233:L233"/>
    <mergeCell ref="M233:O233"/>
    <mergeCell ref="M166:O166"/>
    <mergeCell ref="M169:O169"/>
    <mergeCell ref="D166:I166"/>
    <mergeCell ref="J166:L166"/>
    <mergeCell ref="J168:L168"/>
    <mergeCell ref="D169:I169"/>
    <mergeCell ref="J169:L169"/>
    <mergeCell ref="D170:I170"/>
    <mergeCell ref="M170:O170"/>
    <mergeCell ref="I321:K321"/>
    <mergeCell ref="E345:L345"/>
    <mergeCell ref="M345:O345"/>
    <mergeCell ref="E351:L351"/>
    <mergeCell ref="M351:O351"/>
    <mergeCell ref="E339:L339"/>
    <mergeCell ref="M339:O339"/>
    <mergeCell ref="E343:L343"/>
    <mergeCell ref="E347:J347"/>
    <mergeCell ref="K347:L347"/>
    <mergeCell ref="E348:J348"/>
    <mergeCell ref="K348:L348"/>
    <mergeCell ref="M347:O347"/>
    <mergeCell ref="M348:O348"/>
    <mergeCell ref="E289:K289"/>
    <mergeCell ref="K302:M302"/>
    <mergeCell ref="N302:P302"/>
    <mergeCell ref="M343:O343"/>
    <mergeCell ref="E344:L344"/>
    <mergeCell ref="E355:L355"/>
    <mergeCell ref="M355:O355"/>
    <mergeCell ref="E352:J352"/>
    <mergeCell ref="M349:O349"/>
    <mergeCell ref="M350:O350"/>
    <mergeCell ref="E353:J353"/>
    <mergeCell ref="K353:L353"/>
    <mergeCell ref="M352:O352"/>
    <mergeCell ref="M353:O353"/>
    <mergeCell ref="E350:J350"/>
    <mergeCell ref="K350:L350"/>
    <mergeCell ref="K352:L352"/>
    <mergeCell ref="M333:O333"/>
    <mergeCell ref="E334:L334"/>
    <mergeCell ref="M334:O334"/>
    <mergeCell ref="C297:J297"/>
    <mergeCell ref="K297:M297"/>
    <mergeCell ref="N297:P297"/>
    <mergeCell ref="I325:K325"/>
    <mergeCell ref="L325:N325"/>
    <mergeCell ref="I322:K322"/>
    <mergeCell ref="L322:N322"/>
    <mergeCell ref="I323:K323"/>
    <mergeCell ref="L323:N323"/>
    <mergeCell ref="I324:K324"/>
    <mergeCell ref="L324:N324"/>
    <mergeCell ref="C310:P310"/>
    <mergeCell ref="C320:H320"/>
    <mergeCell ref="L291:N291"/>
    <mergeCell ref="C316:P316"/>
    <mergeCell ref="I319:K319"/>
    <mergeCell ref="L319:N319"/>
    <mergeCell ref="L292:N292"/>
    <mergeCell ref="E349:J349"/>
    <mergeCell ref="K349:L349"/>
    <mergeCell ref="E335:L335"/>
    <mergeCell ref="M335:O335"/>
    <mergeCell ref="E338:L338"/>
    <mergeCell ref="M338:O338"/>
    <mergeCell ref="K336:L336"/>
    <mergeCell ref="E336:J336"/>
    <mergeCell ref="M336:O336"/>
    <mergeCell ref="E346:J346"/>
    <mergeCell ref="K346:L346"/>
    <mergeCell ref="M346:O346"/>
    <mergeCell ref="I320:K320"/>
    <mergeCell ref="L320:N320"/>
    <mergeCell ref="C325:H325"/>
    <mergeCell ref="M344:O344"/>
    <mergeCell ref="C323:H323"/>
    <mergeCell ref="C324:H324"/>
    <mergeCell ref="E333:L333"/>
    <mergeCell ref="C67:I67"/>
    <mergeCell ref="J67:L67"/>
    <mergeCell ref="C71:I71"/>
    <mergeCell ref="J71:L71"/>
    <mergeCell ref="C283:P285"/>
    <mergeCell ref="C329:P329"/>
    <mergeCell ref="E293:K293"/>
    <mergeCell ref="L293:N293"/>
    <mergeCell ref="L321:N321"/>
    <mergeCell ref="E292:K292"/>
    <mergeCell ref="C306:P306"/>
    <mergeCell ref="C308:P308"/>
    <mergeCell ref="K299:M299"/>
    <mergeCell ref="N299:P299"/>
    <mergeCell ref="I318:K318"/>
    <mergeCell ref="L318:N318"/>
    <mergeCell ref="K298:M298"/>
    <mergeCell ref="N298:P298"/>
    <mergeCell ref="C321:H321"/>
    <mergeCell ref="C322:H322"/>
    <mergeCell ref="L289:N289"/>
    <mergeCell ref="E290:K290"/>
    <mergeCell ref="L290:N290"/>
    <mergeCell ref="E291:K291"/>
    <mergeCell ref="N92:P92"/>
    <mergeCell ref="K94:M94"/>
    <mergeCell ref="K92:M92"/>
    <mergeCell ref="K93:M93"/>
    <mergeCell ref="C92:J92"/>
    <mergeCell ref="K88:M88"/>
    <mergeCell ref="K46:M46"/>
    <mergeCell ref="J54:L54"/>
    <mergeCell ref="M54:O54"/>
    <mergeCell ref="J55:L55"/>
    <mergeCell ref="J56:L56"/>
    <mergeCell ref="M55:O55"/>
    <mergeCell ref="M56:O56"/>
    <mergeCell ref="C55:I55"/>
    <mergeCell ref="C54:I54"/>
    <mergeCell ref="C58:I58"/>
    <mergeCell ref="C56:I56"/>
    <mergeCell ref="C62:I62"/>
    <mergeCell ref="J62:L62"/>
    <mergeCell ref="M62:O62"/>
    <mergeCell ref="M63:O63"/>
    <mergeCell ref="C66:I66"/>
    <mergeCell ref="J66:L66"/>
    <mergeCell ref="M66:O66"/>
    <mergeCell ref="C253:L253"/>
    <mergeCell ref="M253:O253"/>
    <mergeCell ref="C254:L254"/>
    <mergeCell ref="M254:O254"/>
    <mergeCell ref="C255:L255"/>
    <mergeCell ref="M255:O255"/>
    <mergeCell ref="C256:L256"/>
    <mergeCell ref="J175:L175"/>
    <mergeCell ref="C65:I65"/>
    <mergeCell ref="J65:L65"/>
    <mergeCell ref="M65:O65"/>
    <mergeCell ref="J170:L170"/>
    <mergeCell ref="D167:I167"/>
    <mergeCell ref="J167:L167"/>
    <mergeCell ref="M168:O168"/>
    <mergeCell ref="M167:O167"/>
    <mergeCell ref="D168:I168"/>
    <mergeCell ref="D161:M161"/>
    <mergeCell ref="J165:L165"/>
    <mergeCell ref="M172:O172"/>
    <mergeCell ref="M171:O171"/>
    <mergeCell ref="M165:O165"/>
    <mergeCell ref="D165:I165"/>
    <mergeCell ref="M78:O78"/>
    <mergeCell ref="D171:I171"/>
    <mergeCell ref="J171:L171"/>
    <mergeCell ref="D172:I172"/>
    <mergeCell ref="J172:L172"/>
    <mergeCell ref="M175:O175"/>
    <mergeCell ref="D176:I176"/>
    <mergeCell ref="C245:L245"/>
    <mergeCell ref="M245:O245"/>
    <mergeCell ref="C227:P227"/>
    <mergeCell ref="C215:P217"/>
    <mergeCell ref="C221:P222"/>
    <mergeCell ref="D234:L234"/>
    <mergeCell ref="J174:L174"/>
    <mergeCell ref="M174:O174"/>
    <mergeCell ref="D175:I175"/>
    <mergeCell ref="J176:L176"/>
    <mergeCell ref="M176:O176"/>
    <mergeCell ref="E189:K189"/>
    <mergeCell ref="L189:N189"/>
    <mergeCell ref="O189:P189"/>
    <mergeCell ref="O184:P184"/>
    <mergeCell ref="I199:K199"/>
    <mergeCell ref="C182:P182"/>
    <mergeCell ref="E186:K186"/>
    <mergeCell ref="M173:O173"/>
    <mergeCell ref="E199:H199"/>
    <mergeCell ref="L197:N197"/>
    <mergeCell ref="E198:H198"/>
    <mergeCell ref="I198:K198"/>
    <mergeCell ref="L198:N198"/>
    <mergeCell ref="M206:O206"/>
    <mergeCell ref="O185:P185"/>
    <mergeCell ref="M273:O273"/>
    <mergeCell ref="C248:L248"/>
    <mergeCell ref="M248:O248"/>
    <mergeCell ref="M271:O271"/>
    <mergeCell ref="C268:L268"/>
    <mergeCell ref="L186:N186"/>
    <mergeCell ref="O186:P186"/>
    <mergeCell ref="L184:N184"/>
    <mergeCell ref="E188:K188"/>
    <mergeCell ref="L188:N188"/>
    <mergeCell ref="O188:P188"/>
    <mergeCell ref="E187:K187"/>
    <mergeCell ref="L187:N187"/>
    <mergeCell ref="O187:P187"/>
    <mergeCell ref="C251:O251"/>
    <mergeCell ref="C252:L252"/>
    <mergeCell ref="D174:I174"/>
    <mergeCell ref="D206:L206"/>
    <mergeCell ref="D207:L207"/>
    <mergeCell ref="M207:O207"/>
    <mergeCell ref="D208:L208"/>
    <mergeCell ref="C193:P194"/>
    <mergeCell ref="E200:H200"/>
    <mergeCell ref="I200:K200"/>
    <mergeCell ref="L200:N200"/>
    <mergeCell ref="C51:P52"/>
    <mergeCell ref="J77:L77"/>
    <mergeCell ref="M77:O77"/>
    <mergeCell ref="F44:J44"/>
    <mergeCell ref="C57:I57"/>
    <mergeCell ref="J57:L57"/>
    <mergeCell ref="M57:O57"/>
    <mergeCell ref="C85:P86"/>
    <mergeCell ref="J70:L70"/>
    <mergeCell ref="M70:O70"/>
    <mergeCell ref="C60:P60"/>
    <mergeCell ref="J58:L58"/>
    <mergeCell ref="M58:O58"/>
    <mergeCell ref="C68:I68"/>
    <mergeCell ref="J68:L68"/>
    <mergeCell ref="M68:O68"/>
    <mergeCell ref="M64:O64"/>
    <mergeCell ref="M67:O67"/>
    <mergeCell ref="C64:I64"/>
    <mergeCell ref="C75:P75"/>
    <mergeCell ref="C78:D78"/>
    <mergeCell ref="E78:I78"/>
    <mergeCell ref="J78:L78"/>
    <mergeCell ref="C77:I77"/>
    <mergeCell ref="M30:O30"/>
    <mergeCell ref="J29:L29"/>
    <mergeCell ref="M29:O29"/>
    <mergeCell ref="D30:I30"/>
    <mergeCell ref="J30:L30"/>
    <mergeCell ref="C42:P42"/>
    <mergeCell ref="F38:J38"/>
    <mergeCell ref="K38:M38"/>
    <mergeCell ref="F45:J45"/>
    <mergeCell ref="E354:J354"/>
    <mergeCell ref="K354:L354"/>
    <mergeCell ref="M354:O354"/>
    <mergeCell ref="M268:O268"/>
    <mergeCell ref="M234:O234"/>
    <mergeCell ref="A1:P1"/>
    <mergeCell ref="B3:P7"/>
    <mergeCell ref="F36:J36"/>
    <mergeCell ref="K36:M36"/>
    <mergeCell ref="F37:J37"/>
    <mergeCell ref="K37:M37"/>
    <mergeCell ref="D26:I26"/>
    <mergeCell ref="J26:L26"/>
    <mergeCell ref="M26:O26"/>
    <mergeCell ref="D27:I27"/>
    <mergeCell ref="J27:L27"/>
    <mergeCell ref="M27:O27"/>
    <mergeCell ref="D28:I28"/>
    <mergeCell ref="J28:L28"/>
    <mergeCell ref="M28:O28"/>
    <mergeCell ref="D29:I29"/>
    <mergeCell ref="A13:P13"/>
    <mergeCell ref="C21:P22"/>
    <mergeCell ref="C34:P34"/>
    <mergeCell ref="E337:J337"/>
    <mergeCell ref="K337:L337"/>
    <mergeCell ref="M337:O337"/>
    <mergeCell ref="M277:O277"/>
    <mergeCell ref="D235:L235"/>
    <mergeCell ref="M235:O235"/>
    <mergeCell ref="M267:O267"/>
    <mergeCell ref="C318:H318"/>
    <mergeCell ref="C319:H319"/>
    <mergeCell ref="C243:L243"/>
    <mergeCell ref="M243:O243"/>
    <mergeCell ref="C276:L276"/>
    <mergeCell ref="E288:K288"/>
    <mergeCell ref="L288:N288"/>
    <mergeCell ref="C265:L265"/>
    <mergeCell ref="M265:O265"/>
    <mergeCell ref="C246:L246"/>
    <mergeCell ref="M246:O246"/>
    <mergeCell ref="C247:L247"/>
    <mergeCell ref="M247:O247"/>
    <mergeCell ref="C244:L244"/>
    <mergeCell ref="M244:O244"/>
    <mergeCell ref="C266:L266"/>
    <mergeCell ref="M252:O252"/>
    <mergeCell ref="C70:I70"/>
    <mergeCell ref="F105:N105"/>
    <mergeCell ref="O105:P105"/>
    <mergeCell ref="C106:E106"/>
    <mergeCell ref="C93:J93"/>
    <mergeCell ref="E185:K185"/>
    <mergeCell ref="M276:O276"/>
    <mergeCell ref="K301:M301"/>
    <mergeCell ref="N301:P301"/>
    <mergeCell ref="K300:M300"/>
    <mergeCell ref="N300:P300"/>
    <mergeCell ref="M208:O208"/>
    <mergeCell ref="D209:L209"/>
    <mergeCell ref="M209:O209"/>
    <mergeCell ref="D211:L211"/>
    <mergeCell ref="M211:O211"/>
    <mergeCell ref="D210:L210"/>
    <mergeCell ref="M210:O210"/>
    <mergeCell ref="D173:I173"/>
    <mergeCell ref="J173:L173"/>
    <mergeCell ref="E197:H197"/>
    <mergeCell ref="I197:K197"/>
    <mergeCell ref="L185:N185"/>
    <mergeCell ref="E184:K184"/>
    <mergeCell ref="K44:M44"/>
    <mergeCell ref="J64:L64"/>
    <mergeCell ref="K45:M45"/>
    <mergeCell ref="N88:P88"/>
    <mergeCell ref="N90:P90"/>
    <mergeCell ref="C88:J88"/>
    <mergeCell ref="K91:M91"/>
    <mergeCell ref="N91:P91"/>
    <mergeCell ref="N89:P89"/>
    <mergeCell ref="C89:J89"/>
    <mergeCell ref="C90:J90"/>
    <mergeCell ref="K90:M90"/>
    <mergeCell ref="K89:M89"/>
    <mergeCell ref="C91:J91"/>
    <mergeCell ref="C79:I79"/>
    <mergeCell ref="J79:L79"/>
    <mergeCell ref="M79:O79"/>
    <mergeCell ref="F46:J46"/>
    <mergeCell ref="C63:I63"/>
    <mergeCell ref="J63:L63"/>
    <mergeCell ref="M71:O71"/>
    <mergeCell ref="C69:I69"/>
    <mergeCell ref="J69:L69"/>
    <mergeCell ref="M69:O69"/>
    <mergeCell ref="D157:M157"/>
    <mergeCell ref="N94:P94"/>
    <mergeCell ref="N95:P95"/>
    <mergeCell ref="N93:P93"/>
    <mergeCell ref="D158:M158"/>
    <mergeCell ref="C95:J95"/>
    <mergeCell ref="K95:M95"/>
    <mergeCell ref="C96:J96"/>
    <mergeCell ref="K96:M96"/>
    <mergeCell ref="N96:P96"/>
    <mergeCell ref="C94:J94"/>
    <mergeCell ref="C100:P100"/>
    <mergeCell ref="C101:E101"/>
    <mergeCell ref="F101:N101"/>
    <mergeCell ref="O101:P101"/>
    <mergeCell ref="C102:E102"/>
    <mergeCell ref="F102:N102"/>
    <mergeCell ref="O102:P102"/>
    <mergeCell ref="C104:E104"/>
    <mergeCell ref="F104:N104"/>
    <mergeCell ref="O104:P104"/>
    <mergeCell ref="C105:E105"/>
    <mergeCell ref="C147:P148"/>
    <mergeCell ref="N97:P97"/>
  </mergeCells>
  <printOptions horizontalCentered="1" verticalCentered="1"/>
  <pageMargins left="0.86614173228346458" right="0.70866141732283472" top="1.1811023622047245" bottom="0.74803149606299213" header="0.31496062992125984" footer="0.31496062992125984"/>
  <pageSetup scale="82" fitToHeight="0" orientation="landscape" r:id="rId1"/>
  <headerFooter>
    <oddHeader>&amp;L&amp;G&amp;C&amp;"Arial,Negrita"&amp;14INSTITUTO CHIHUAHUENSE DE LA JUVENTUD
&amp;11ESTADO DE CHIHUAHUA&amp;14
&amp;10NOTAS A LOS ESTADOS FINANCIEROS&amp;R&amp;"Arial,Normal"&amp;7Fecha    &amp;D    
Hora de impresión     &amp;T</oddHeader>
    <oddFooter xml:space="preserve">&amp;L&amp;"Arial,Normal"ELABORÓ: GPV
&amp;C&amp;"Arial,Normal"&amp;P / &amp;N&amp;R&amp;"Arial,Normal"AUTORIZÓ: DEEP&amp;"Times New Roman,Normal"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7"/>
  <sheetViews>
    <sheetView topLeftCell="A7" zoomScale="90" zoomScaleNormal="90" workbookViewId="0">
      <selection activeCell="B26" sqref="B26:B28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2.6640625" bestFit="1" customWidth="1"/>
  </cols>
  <sheetData>
    <row r="1" spans="2:6" ht="21" x14ac:dyDescent="0.2">
      <c r="B1" s="249" t="s">
        <v>108</v>
      </c>
      <c r="C1" s="249"/>
      <c r="D1" s="249"/>
      <c r="E1" s="249"/>
      <c r="F1" s="249"/>
    </row>
    <row r="2" spans="2:6" ht="14.25" customHeight="1" x14ac:dyDescent="0.2">
      <c r="B2" s="254" t="s">
        <v>109</v>
      </c>
      <c r="C2" s="254"/>
      <c r="D2" s="254"/>
      <c r="E2" s="254"/>
      <c r="F2" s="254"/>
    </row>
    <row r="3" spans="2:6" ht="14.25" customHeight="1" x14ac:dyDescent="0.2">
      <c r="B3" s="254" t="s">
        <v>112</v>
      </c>
      <c r="C3" s="254"/>
      <c r="D3" s="254"/>
      <c r="E3" s="254"/>
      <c r="F3" s="254"/>
    </row>
    <row r="4" spans="2:6" ht="18.75" customHeight="1" x14ac:dyDescent="0.2"/>
    <row r="5" spans="2:6" ht="17.25" customHeight="1" x14ac:dyDescent="0.2">
      <c r="B5" s="78" t="s">
        <v>110</v>
      </c>
      <c r="C5" s="250" t="s">
        <v>111</v>
      </c>
      <c r="D5" s="250"/>
      <c r="E5" s="250"/>
      <c r="F5" s="250"/>
    </row>
    <row r="6" spans="2:6" ht="17.25" customHeight="1" x14ac:dyDescent="0.2">
      <c r="C6" s="250"/>
      <c r="D6" s="250"/>
      <c r="E6" s="250"/>
      <c r="F6" s="250"/>
    </row>
    <row r="7" spans="2:6" ht="15.75" customHeight="1" thickBot="1" x14ac:dyDescent="0.25"/>
    <row r="8" spans="2:6" ht="21.75" customHeight="1" x14ac:dyDescent="0.2">
      <c r="B8" s="251" t="s">
        <v>52</v>
      </c>
      <c r="C8" s="252"/>
      <c r="D8" s="252"/>
      <c r="E8" s="252"/>
      <c r="F8" s="253"/>
    </row>
    <row r="9" spans="2:6" s="54" customFormat="1" ht="17.25" customHeight="1" x14ac:dyDescent="0.2">
      <c r="B9" s="56" t="s">
        <v>53</v>
      </c>
      <c r="C9" s="57" t="s">
        <v>54</v>
      </c>
      <c r="D9" s="57" t="s">
        <v>55</v>
      </c>
      <c r="E9" s="57" t="s">
        <v>56</v>
      </c>
      <c r="F9" s="58" t="s">
        <v>57</v>
      </c>
    </row>
    <row r="10" spans="2:6" ht="15.75" customHeight="1" x14ac:dyDescent="0.2">
      <c r="B10" s="255" t="s">
        <v>113</v>
      </c>
      <c r="C10" s="257" t="s">
        <v>114</v>
      </c>
      <c r="D10" s="61" t="s">
        <v>115</v>
      </c>
      <c r="E10" s="62" t="s">
        <v>117</v>
      </c>
      <c r="F10" s="63" t="s">
        <v>117</v>
      </c>
    </row>
    <row r="11" spans="2:6" ht="15.75" customHeight="1" x14ac:dyDescent="0.2">
      <c r="B11" s="256"/>
      <c r="C11" s="258"/>
      <c r="D11" s="61" t="s">
        <v>116</v>
      </c>
      <c r="E11" s="62" t="s">
        <v>118</v>
      </c>
      <c r="F11" s="63" t="s">
        <v>118</v>
      </c>
    </row>
    <row r="12" spans="2:6" ht="23.25" customHeight="1" x14ac:dyDescent="0.2">
      <c r="B12" s="64" t="s">
        <v>58</v>
      </c>
      <c r="C12" s="65" t="s">
        <v>59</v>
      </c>
      <c r="D12" s="66" t="s">
        <v>60</v>
      </c>
      <c r="E12" s="67" t="s">
        <v>61</v>
      </c>
      <c r="F12" s="68" t="s">
        <v>32</v>
      </c>
    </row>
    <row r="13" spans="2:6" ht="15" customHeight="1" x14ac:dyDescent="0.2">
      <c r="B13" s="255" t="s">
        <v>62</v>
      </c>
      <c r="C13" s="257" t="s">
        <v>63</v>
      </c>
      <c r="D13" s="61" t="s">
        <v>64</v>
      </c>
      <c r="E13" s="62" t="s">
        <v>65</v>
      </c>
      <c r="F13" s="63" t="s">
        <v>119</v>
      </c>
    </row>
    <row r="14" spans="2:6" ht="15" customHeight="1" x14ac:dyDescent="0.2">
      <c r="B14" s="259"/>
      <c r="C14" s="260"/>
      <c r="D14" s="61" t="s">
        <v>120</v>
      </c>
      <c r="E14" s="62" t="s">
        <v>121</v>
      </c>
      <c r="F14" s="63" t="s">
        <v>122</v>
      </c>
    </row>
    <row r="15" spans="2:6" ht="15" customHeight="1" x14ac:dyDescent="0.2">
      <c r="B15" s="259"/>
      <c r="C15" s="260"/>
      <c r="D15" s="61" t="s">
        <v>123</v>
      </c>
      <c r="E15" s="62" t="s">
        <v>124</v>
      </c>
      <c r="F15" s="63" t="s">
        <v>125</v>
      </c>
    </row>
    <row r="16" spans="2:6" ht="15" customHeight="1" x14ac:dyDescent="0.2">
      <c r="B16" s="256"/>
      <c r="C16" s="258"/>
      <c r="D16" s="61" t="s">
        <v>126</v>
      </c>
      <c r="E16" s="62" t="s">
        <v>127</v>
      </c>
      <c r="F16" s="63" t="s">
        <v>128</v>
      </c>
    </row>
    <row r="17" spans="2:6" ht="23.25" customHeight="1" x14ac:dyDescent="0.2">
      <c r="B17" s="64" t="s">
        <v>66</v>
      </c>
      <c r="C17" s="65" t="s">
        <v>67</v>
      </c>
      <c r="D17" s="66" t="s">
        <v>68</v>
      </c>
      <c r="E17" s="67" t="s">
        <v>69</v>
      </c>
      <c r="F17" s="68" t="s">
        <v>70</v>
      </c>
    </row>
    <row r="18" spans="2:6" ht="23.25" customHeight="1" x14ac:dyDescent="0.2">
      <c r="B18" s="59" t="s">
        <v>71</v>
      </c>
      <c r="C18" s="60" t="s">
        <v>72</v>
      </c>
      <c r="D18" s="61" t="s">
        <v>73</v>
      </c>
      <c r="E18" s="62" t="s">
        <v>74</v>
      </c>
      <c r="F18" s="63" t="s">
        <v>75</v>
      </c>
    </row>
    <row r="19" spans="2:6" ht="23.25" customHeight="1" thickBot="1" x14ac:dyDescent="0.25">
      <c r="B19" s="81" t="s">
        <v>76</v>
      </c>
      <c r="C19" s="82" t="s">
        <v>77</v>
      </c>
      <c r="D19" s="83" t="s">
        <v>78</v>
      </c>
      <c r="E19" s="84" t="s">
        <v>79</v>
      </c>
      <c r="F19" s="85" t="s">
        <v>80</v>
      </c>
    </row>
    <row r="20" spans="2:6" ht="13.5" thickBot="1" x14ac:dyDescent="0.25">
      <c r="B20" s="74"/>
      <c r="C20" s="74"/>
      <c r="D20" s="74"/>
      <c r="E20" s="74"/>
      <c r="F20" s="74"/>
    </row>
    <row r="21" spans="2:6" ht="21.75" customHeight="1" x14ac:dyDescent="0.2">
      <c r="B21" s="251" t="s">
        <v>81</v>
      </c>
      <c r="C21" s="252"/>
      <c r="D21" s="252"/>
      <c r="E21" s="252"/>
      <c r="F21" s="253"/>
    </row>
    <row r="22" spans="2:6" s="54" customFormat="1" ht="17.25" customHeight="1" x14ac:dyDescent="0.2">
      <c r="B22" s="56" t="s">
        <v>53</v>
      </c>
      <c r="C22" s="57" t="s">
        <v>54</v>
      </c>
      <c r="D22" s="57" t="s">
        <v>55</v>
      </c>
      <c r="E22" s="57" t="s">
        <v>56</v>
      </c>
      <c r="F22" s="58" t="s">
        <v>57</v>
      </c>
    </row>
    <row r="23" spans="2:6" ht="15" customHeight="1" x14ac:dyDescent="0.2">
      <c r="B23" s="255" t="s">
        <v>82</v>
      </c>
      <c r="C23" s="257" t="s">
        <v>83</v>
      </c>
      <c r="D23" s="269" t="s">
        <v>84</v>
      </c>
      <c r="E23" s="62" t="s">
        <v>129</v>
      </c>
      <c r="F23" s="63" t="s">
        <v>130</v>
      </c>
    </row>
    <row r="24" spans="2:6" ht="15" customHeight="1" x14ac:dyDescent="0.2">
      <c r="B24" s="259"/>
      <c r="C24" s="260"/>
      <c r="D24" s="270"/>
      <c r="E24" s="62" t="s">
        <v>131</v>
      </c>
      <c r="F24" s="63" t="s">
        <v>132</v>
      </c>
    </row>
    <row r="25" spans="2:6" ht="15" customHeight="1" x14ac:dyDescent="0.2">
      <c r="B25" s="256"/>
      <c r="C25" s="258"/>
      <c r="D25" s="271"/>
      <c r="E25" s="62" t="s">
        <v>133</v>
      </c>
      <c r="F25" s="63" t="s">
        <v>134</v>
      </c>
    </row>
    <row r="26" spans="2:6" ht="15" customHeight="1" x14ac:dyDescent="0.2">
      <c r="B26" s="261" t="s">
        <v>85</v>
      </c>
      <c r="C26" s="266" t="s">
        <v>86</v>
      </c>
      <c r="D26" s="272" t="s">
        <v>87</v>
      </c>
      <c r="E26" s="67" t="s">
        <v>135</v>
      </c>
      <c r="F26" s="68" t="s">
        <v>136</v>
      </c>
    </row>
    <row r="27" spans="2:6" ht="15" customHeight="1" x14ac:dyDescent="0.2">
      <c r="B27" s="262"/>
      <c r="C27" s="267"/>
      <c r="D27" s="273"/>
      <c r="E27" s="79" t="s">
        <v>137</v>
      </c>
      <c r="F27" s="80" t="s">
        <v>138</v>
      </c>
    </row>
    <row r="28" spans="2:6" ht="15" customHeight="1" x14ac:dyDescent="0.2">
      <c r="B28" s="263"/>
      <c r="C28" s="268"/>
      <c r="D28" s="274"/>
      <c r="E28" s="79" t="s">
        <v>139</v>
      </c>
      <c r="F28" s="80" t="s">
        <v>140</v>
      </c>
    </row>
    <row r="29" spans="2:6" ht="15" customHeight="1" x14ac:dyDescent="0.2">
      <c r="B29" s="255" t="s">
        <v>88</v>
      </c>
      <c r="C29" s="257" t="s">
        <v>89</v>
      </c>
      <c r="D29" s="269" t="s">
        <v>90</v>
      </c>
      <c r="E29" s="62" t="s">
        <v>141</v>
      </c>
      <c r="F29" s="63" t="s">
        <v>142</v>
      </c>
    </row>
    <row r="30" spans="2:6" ht="15" customHeight="1" x14ac:dyDescent="0.2">
      <c r="B30" s="259"/>
      <c r="C30" s="260"/>
      <c r="D30" s="270"/>
      <c r="E30" s="62" t="s">
        <v>143</v>
      </c>
      <c r="F30" s="63" t="s">
        <v>144</v>
      </c>
    </row>
    <row r="31" spans="2:6" ht="15" customHeight="1" thickBot="1" x14ac:dyDescent="0.25">
      <c r="B31" s="264"/>
      <c r="C31" s="265"/>
      <c r="D31" s="275"/>
      <c r="E31" s="72" t="s">
        <v>145</v>
      </c>
      <c r="F31" s="73" t="s">
        <v>146</v>
      </c>
    </row>
    <row r="32" spans="2:6" ht="16.5" thickBot="1" x14ac:dyDescent="0.3">
      <c r="B32" s="75"/>
      <c r="C32" s="76"/>
      <c r="D32" s="76"/>
      <c r="E32" s="77"/>
      <c r="F32" s="77"/>
    </row>
    <row r="33" spans="2:6" ht="21.75" customHeight="1" x14ac:dyDescent="0.2">
      <c r="B33" s="251" t="s">
        <v>91</v>
      </c>
      <c r="C33" s="252"/>
      <c r="D33" s="252"/>
      <c r="E33" s="252"/>
      <c r="F33" s="253"/>
    </row>
    <row r="34" spans="2:6" s="54" customFormat="1" ht="17.25" customHeight="1" x14ac:dyDescent="0.2">
      <c r="B34" s="56" t="s">
        <v>53</v>
      </c>
      <c r="C34" s="57" t="s">
        <v>54</v>
      </c>
      <c r="D34" s="57" t="s">
        <v>55</v>
      </c>
      <c r="E34" s="57" t="s">
        <v>56</v>
      </c>
      <c r="F34" s="58" t="s">
        <v>57</v>
      </c>
    </row>
    <row r="35" spans="2:6" ht="42" customHeight="1" x14ac:dyDescent="0.2">
      <c r="B35" s="59" t="s">
        <v>92</v>
      </c>
      <c r="C35" s="60" t="s">
        <v>93</v>
      </c>
      <c r="D35" s="61" t="s">
        <v>94</v>
      </c>
      <c r="E35" s="62" t="s">
        <v>101</v>
      </c>
      <c r="F35" s="63" t="s">
        <v>104</v>
      </c>
    </row>
    <row r="36" spans="2:6" ht="42" customHeight="1" x14ac:dyDescent="0.2">
      <c r="B36" s="64" t="s">
        <v>95</v>
      </c>
      <c r="C36" s="65" t="s">
        <v>96</v>
      </c>
      <c r="D36" s="66" t="s">
        <v>97</v>
      </c>
      <c r="E36" s="67" t="s">
        <v>102</v>
      </c>
      <c r="F36" s="68" t="s">
        <v>105</v>
      </c>
    </row>
    <row r="37" spans="2:6" ht="65.25" customHeight="1" thickBot="1" x14ac:dyDescent="0.25">
      <c r="B37" s="69" t="s">
        <v>98</v>
      </c>
      <c r="C37" s="70" t="s">
        <v>99</v>
      </c>
      <c r="D37" s="71" t="s">
        <v>100</v>
      </c>
      <c r="E37" s="72" t="s">
        <v>103</v>
      </c>
      <c r="F37" s="73" t="s">
        <v>106</v>
      </c>
    </row>
  </sheetData>
  <mergeCells count="20">
    <mergeCell ref="C23:C25"/>
    <mergeCell ref="D23:D25"/>
    <mergeCell ref="D26:D28"/>
    <mergeCell ref="D29:D31"/>
    <mergeCell ref="B1:F1"/>
    <mergeCell ref="C5:F6"/>
    <mergeCell ref="B8:F8"/>
    <mergeCell ref="B21:F21"/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9:C31"/>
    <mergeCell ref="C26:C28"/>
  </mergeCells>
  <pageMargins left="0.19685039370078741" right="0.19685039370078741" top="0.39370078740157483" bottom="0.39370078740157483" header="0" footer="0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Notas</vt:lpstr>
      <vt:lpstr>Formulario Notas</vt:lpstr>
      <vt:lpstr>'Plantilla Notas'!Área_de_impresión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Contabilidad</cp:lastModifiedBy>
  <cp:lastPrinted>2025-02-06T16:45:38Z</cp:lastPrinted>
  <dcterms:created xsi:type="dcterms:W3CDTF">2017-02-28T18:38:56Z</dcterms:created>
  <dcterms:modified xsi:type="dcterms:W3CDTF">2025-02-06T16:46:23Z</dcterms:modified>
</cp:coreProperties>
</file>